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/>
  <mc:AlternateContent xmlns:mc="http://schemas.openxmlformats.org/markup-compatibility/2006">
    <mc:Choice Requires="x15">
      <x15ac:absPath xmlns:x15ac="http://schemas.microsoft.com/office/spreadsheetml/2010/11/ac" url="https://activaparquesyeventos-my.sharepoint.com/personal/contratista2_activa_com_co/Documents/"/>
    </mc:Choice>
  </mc:AlternateContent>
  <xr:revisionPtr revIDLastSave="137" documentId="8_{0B093391-859F-437D-81E3-34E018615087}" xr6:coauthVersionLast="47" xr6:coauthVersionMax="47" xr10:uidLastSave="{F9B15479-1F64-49B9-AB15-2463220B226C}"/>
  <bookViews>
    <workbookView xWindow="-28920" yWindow="-1980" windowWidth="29040" windowHeight="15720" firstSheet="7" activeTab="7" xr2:uid="{98D323EE-0570-47A2-8340-9B7E6A3421B3}"/>
  </bookViews>
  <sheets>
    <sheet name="ENTRADA" sheetId="8" r:id="rId1"/>
    <sheet name="DESAYUNO" sheetId="3" r:id="rId2"/>
    <sheet name="PLATO FUERTE" sheetId="1" r:id="rId3"/>
    <sheet name="REFRIGERIO" sheetId="2" r:id="rId4"/>
    <sheet name="SALUDABLES" sheetId="6" r:id="rId5"/>
    <sheet name="BEBIDAS" sheetId="4" r:id="rId6"/>
    <sheet name="ESTACIÓN DE CAFÉ" sheetId="5" r:id="rId7"/>
    <sheet name="OTROS" sheetId="7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7" l="1"/>
  <c r="N5" i="7"/>
  <c r="N6" i="7"/>
  <c r="N7" i="7"/>
  <c r="N8" i="7"/>
  <c r="N9" i="7"/>
  <c r="N10" i="7"/>
  <c r="N11" i="7"/>
  <c r="N12" i="7"/>
  <c r="N13" i="7"/>
  <c r="N14" i="7"/>
  <c r="N15" i="7"/>
  <c r="N16" i="7"/>
  <c r="N3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3" i="7"/>
  <c r="T4" i="5"/>
  <c r="T5" i="5"/>
  <c r="T6" i="5"/>
  <c r="T7" i="5"/>
  <c r="T8" i="5"/>
  <c r="T3" i="5"/>
  <c r="N4" i="5"/>
  <c r="N5" i="5"/>
  <c r="N6" i="5"/>
  <c r="N7" i="5"/>
  <c r="N8" i="5"/>
  <c r="N3" i="5"/>
  <c r="H4" i="5"/>
  <c r="H5" i="5"/>
  <c r="H6" i="5"/>
  <c r="H7" i="5"/>
  <c r="H8" i="5"/>
  <c r="H3" i="5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3" i="4"/>
  <c r="N4" i="6"/>
  <c r="N5" i="6"/>
  <c r="N6" i="6"/>
  <c r="N7" i="6"/>
  <c r="N8" i="6"/>
  <c r="N9" i="6"/>
  <c r="N10" i="6"/>
  <c r="N11" i="6"/>
  <c r="N12" i="6"/>
  <c r="N13" i="6"/>
  <c r="N14" i="6"/>
  <c r="N3" i="6"/>
  <c r="H4" i="6"/>
  <c r="H5" i="6"/>
  <c r="H6" i="6"/>
  <c r="H7" i="6"/>
  <c r="H8" i="6"/>
  <c r="H9" i="6"/>
  <c r="H10" i="6"/>
  <c r="H11" i="6"/>
  <c r="H12" i="6"/>
  <c r="H13" i="6"/>
  <c r="H14" i="6"/>
  <c r="H3" i="6"/>
  <c r="N4" i="2" l="1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66" i="2"/>
  <c r="N67" i="2"/>
  <c r="N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3" i="2"/>
  <c r="N4" i="1" l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" i="1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3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N3" i="8"/>
  <c r="N4" i="8"/>
  <c r="N5" i="8"/>
  <c r="N6" i="8"/>
  <c r="N7" i="8"/>
  <c r="N8" i="8"/>
  <c r="N9" i="8"/>
  <c r="N10" i="8"/>
  <c r="N11" i="8"/>
  <c r="N12" i="8"/>
  <c r="N13" i="8"/>
  <c r="H4" i="8"/>
  <c r="H5" i="8"/>
  <c r="H6" i="8"/>
  <c r="H7" i="8"/>
  <c r="H8" i="8"/>
  <c r="H9" i="8"/>
  <c r="H10" i="8"/>
  <c r="H11" i="8"/>
  <c r="H12" i="8"/>
  <c r="H13" i="8"/>
  <c r="H3" i="8"/>
  <c r="Q5" i="5"/>
  <c r="I5" i="5"/>
  <c r="K5" i="5" s="1"/>
  <c r="E5" i="5"/>
  <c r="Q4" i="5"/>
  <c r="K4" i="5"/>
  <c r="E4" i="5"/>
  <c r="Q3" i="5"/>
  <c r="K3" i="5"/>
  <c r="E3" i="5"/>
  <c r="K7" i="7"/>
  <c r="K8" i="7"/>
  <c r="K9" i="7"/>
  <c r="K10" i="7"/>
  <c r="K11" i="7"/>
  <c r="K12" i="7"/>
  <c r="K13" i="7"/>
  <c r="K14" i="7"/>
  <c r="K15" i="7"/>
  <c r="K16" i="7"/>
  <c r="K6" i="7"/>
  <c r="K5" i="7"/>
  <c r="E16" i="7"/>
  <c r="E15" i="7"/>
  <c r="E14" i="7"/>
  <c r="E13" i="7"/>
  <c r="E12" i="7"/>
  <c r="E11" i="7"/>
  <c r="E10" i="7"/>
  <c r="E9" i="7"/>
  <c r="E8" i="7"/>
  <c r="E7" i="7"/>
  <c r="E6" i="7"/>
  <c r="E5" i="7"/>
  <c r="E4" i="7"/>
  <c r="E3" i="7"/>
  <c r="E21" i="4"/>
  <c r="K24" i="4"/>
  <c r="E24" i="4"/>
  <c r="K23" i="4"/>
  <c r="E23" i="4"/>
  <c r="K22" i="4"/>
  <c r="E22" i="4"/>
  <c r="K21" i="4"/>
  <c r="K20" i="4"/>
  <c r="E20" i="4"/>
  <c r="K19" i="4"/>
  <c r="E19" i="4"/>
  <c r="K18" i="4"/>
  <c r="E18" i="4"/>
  <c r="K17" i="4"/>
  <c r="E17" i="4"/>
  <c r="E16" i="4"/>
  <c r="E15" i="4"/>
  <c r="K14" i="4"/>
  <c r="E14" i="4"/>
  <c r="E13" i="4"/>
  <c r="K12" i="4"/>
  <c r="K11" i="4"/>
  <c r="I10" i="4"/>
  <c r="K10" i="4" s="1"/>
  <c r="E10" i="4"/>
  <c r="E9" i="4"/>
  <c r="E8" i="4"/>
  <c r="K7" i="4"/>
  <c r="E7" i="4"/>
  <c r="E6" i="4"/>
  <c r="K5" i="4"/>
  <c r="E5" i="4"/>
  <c r="E4" i="4"/>
  <c r="E3" i="4"/>
  <c r="I14" i="6"/>
  <c r="K14" i="6" s="1"/>
  <c r="I13" i="6"/>
  <c r="K13" i="6" s="1"/>
  <c r="E13" i="6"/>
  <c r="I12" i="6"/>
  <c r="K12" i="6" s="1"/>
  <c r="E12" i="6"/>
  <c r="I11" i="6"/>
  <c r="K11" i="6" s="1"/>
  <c r="E11" i="6"/>
  <c r="I10" i="6"/>
  <c r="K10" i="6" s="1"/>
  <c r="E10" i="6"/>
  <c r="I9" i="6"/>
  <c r="K9" i="6" s="1"/>
  <c r="E9" i="6"/>
  <c r="I8" i="6"/>
  <c r="K8" i="6" s="1"/>
  <c r="E8" i="6"/>
  <c r="I7" i="6"/>
  <c r="K7" i="6" s="1"/>
  <c r="E7" i="6"/>
  <c r="I6" i="6"/>
  <c r="K6" i="6" s="1"/>
  <c r="E6" i="6"/>
  <c r="I5" i="6"/>
  <c r="K5" i="6" s="1"/>
  <c r="E5" i="6"/>
  <c r="I4" i="6"/>
  <c r="K4" i="6" s="1"/>
  <c r="E4" i="6"/>
  <c r="I3" i="6"/>
  <c r="K3" i="6" s="1"/>
  <c r="E3" i="6"/>
  <c r="I50" i="2"/>
  <c r="K50" i="2" s="1"/>
  <c r="I44" i="2"/>
  <c r="K44" i="2" s="1"/>
  <c r="I43" i="2"/>
  <c r="K43" i="2" s="1"/>
  <c r="I41" i="2"/>
  <c r="K41" i="2" s="1"/>
  <c r="I39" i="2"/>
  <c r="K39" i="2" s="1"/>
  <c r="I24" i="2"/>
  <c r="K24" i="2" s="1"/>
  <c r="I23" i="2"/>
  <c r="K23" i="2" s="1"/>
  <c r="I16" i="2"/>
  <c r="K16" i="2" s="1"/>
  <c r="I67" i="2"/>
  <c r="K67" i="2" s="1"/>
  <c r="E67" i="2"/>
  <c r="I66" i="2"/>
  <c r="K66" i="2" s="1"/>
  <c r="E66" i="2"/>
  <c r="I65" i="2"/>
  <c r="K65" i="2" s="1"/>
  <c r="E65" i="2"/>
  <c r="I64" i="2"/>
  <c r="K64" i="2" s="1"/>
  <c r="E64" i="2"/>
  <c r="I63" i="2"/>
  <c r="K63" i="2" s="1"/>
  <c r="E63" i="2"/>
  <c r="I62" i="2"/>
  <c r="K62" i="2" s="1"/>
  <c r="E62" i="2"/>
  <c r="I61" i="2"/>
  <c r="K61" i="2" s="1"/>
  <c r="E61" i="2"/>
  <c r="I60" i="2"/>
  <c r="K60" i="2" s="1"/>
  <c r="E60" i="2"/>
  <c r="I59" i="2"/>
  <c r="K59" i="2" s="1"/>
  <c r="E59" i="2"/>
  <c r="I58" i="2"/>
  <c r="K58" i="2" s="1"/>
  <c r="E58" i="2"/>
  <c r="I57" i="2"/>
  <c r="K57" i="2" s="1"/>
  <c r="E57" i="2"/>
  <c r="I56" i="2"/>
  <c r="K56" i="2" s="1"/>
  <c r="E56" i="2"/>
  <c r="I55" i="2"/>
  <c r="K55" i="2" s="1"/>
  <c r="E55" i="2"/>
  <c r="I54" i="2"/>
  <c r="K54" i="2" s="1"/>
  <c r="E54" i="2"/>
  <c r="I53" i="2"/>
  <c r="K53" i="2" s="1"/>
  <c r="E53" i="2"/>
  <c r="I52" i="2"/>
  <c r="K52" i="2" s="1"/>
  <c r="E52" i="2"/>
  <c r="I51" i="2"/>
  <c r="K51" i="2" s="1"/>
  <c r="E51" i="2"/>
  <c r="I49" i="2"/>
  <c r="K49" i="2" s="1"/>
  <c r="E49" i="2"/>
  <c r="I48" i="2"/>
  <c r="K48" i="2" s="1"/>
  <c r="E48" i="2"/>
  <c r="I47" i="2"/>
  <c r="K47" i="2" s="1"/>
  <c r="E47" i="2"/>
  <c r="I46" i="2"/>
  <c r="K46" i="2" s="1"/>
  <c r="E46" i="2"/>
  <c r="I45" i="2"/>
  <c r="K45" i="2" s="1"/>
  <c r="E45" i="2"/>
  <c r="I42" i="2"/>
  <c r="K42" i="2" s="1"/>
  <c r="E42" i="2"/>
  <c r="I40" i="2"/>
  <c r="K40" i="2" s="1"/>
  <c r="E40" i="2"/>
  <c r="I38" i="2"/>
  <c r="K38" i="2" s="1"/>
  <c r="E38" i="2"/>
  <c r="I37" i="2"/>
  <c r="K37" i="2" s="1"/>
  <c r="E37" i="2"/>
  <c r="I36" i="2"/>
  <c r="K36" i="2" s="1"/>
  <c r="E36" i="2"/>
  <c r="I35" i="2"/>
  <c r="K35" i="2" s="1"/>
  <c r="E35" i="2"/>
  <c r="I34" i="2"/>
  <c r="K34" i="2" s="1"/>
  <c r="E34" i="2"/>
  <c r="I33" i="2"/>
  <c r="K33" i="2" s="1"/>
  <c r="E33" i="2"/>
  <c r="I32" i="2"/>
  <c r="K32" i="2" s="1"/>
  <c r="E32" i="2"/>
  <c r="I31" i="2"/>
  <c r="K31" i="2" s="1"/>
  <c r="E31" i="2"/>
  <c r="I30" i="2"/>
  <c r="K30" i="2" s="1"/>
  <c r="E30" i="2"/>
  <c r="I29" i="2"/>
  <c r="K29" i="2" s="1"/>
  <c r="E29" i="2"/>
  <c r="I28" i="2"/>
  <c r="K28" i="2" s="1"/>
  <c r="E28" i="2"/>
  <c r="I27" i="2"/>
  <c r="K27" i="2" s="1"/>
  <c r="E27" i="2"/>
  <c r="I26" i="2"/>
  <c r="K26" i="2" s="1"/>
  <c r="E26" i="2"/>
  <c r="I25" i="2"/>
  <c r="K25" i="2" s="1"/>
  <c r="E25" i="2"/>
  <c r="I22" i="2"/>
  <c r="K22" i="2" s="1"/>
  <c r="E22" i="2"/>
  <c r="I21" i="2"/>
  <c r="K21" i="2" s="1"/>
  <c r="E21" i="2"/>
  <c r="I20" i="2"/>
  <c r="K20" i="2" s="1"/>
  <c r="E20" i="2"/>
  <c r="I19" i="2"/>
  <c r="K19" i="2" s="1"/>
  <c r="E19" i="2"/>
  <c r="I18" i="2"/>
  <c r="K18" i="2" s="1"/>
  <c r="E18" i="2"/>
  <c r="I17" i="2"/>
  <c r="K17" i="2" s="1"/>
  <c r="E17" i="2"/>
  <c r="I15" i="2"/>
  <c r="K15" i="2" s="1"/>
  <c r="E15" i="2"/>
  <c r="I14" i="2"/>
  <c r="K14" i="2" s="1"/>
  <c r="E14" i="2"/>
  <c r="I13" i="2"/>
  <c r="K13" i="2" s="1"/>
  <c r="E13" i="2"/>
  <c r="I12" i="2"/>
  <c r="K12" i="2" s="1"/>
  <c r="E12" i="2"/>
  <c r="I11" i="2"/>
  <c r="K11" i="2" s="1"/>
  <c r="E11" i="2"/>
  <c r="I10" i="2"/>
  <c r="K10" i="2" s="1"/>
  <c r="E10" i="2"/>
  <c r="I9" i="2"/>
  <c r="K9" i="2" s="1"/>
  <c r="E9" i="2"/>
  <c r="I8" i="2"/>
  <c r="K8" i="2" s="1"/>
  <c r="E8" i="2"/>
  <c r="I7" i="2"/>
  <c r="K7" i="2" s="1"/>
  <c r="E7" i="2"/>
  <c r="I6" i="2"/>
  <c r="K6" i="2" s="1"/>
  <c r="E6" i="2"/>
  <c r="I5" i="2"/>
  <c r="K5" i="2" s="1"/>
  <c r="E5" i="2"/>
  <c r="I4" i="2"/>
  <c r="K4" i="2" s="1"/>
  <c r="E4" i="2"/>
  <c r="I3" i="2"/>
  <c r="K3" i="2" s="1"/>
  <c r="E3" i="2"/>
  <c r="I36" i="1"/>
  <c r="K36" i="1" s="1"/>
  <c r="E36" i="1"/>
  <c r="I35" i="1"/>
  <c r="K35" i="1" s="1"/>
  <c r="E35" i="1"/>
  <c r="I34" i="1"/>
  <c r="K34" i="1" s="1"/>
  <c r="E34" i="1"/>
  <c r="I33" i="1"/>
  <c r="K33" i="1" s="1"/>
  <c r="E33" i="1"/>
  <c r="I32" i="1"/>
  <c r="K32" i="1" s="1"/>
  <c r="E32" i="1"/>
  <c r="I31" i="1"/>
  <c r="K31" i="1" s="1"/>
  <c r="E31" i="1"/>
  <c r="I30" i="1"/>
  <c r="K30" i="1" s="1"/>
  <c r="E30" i="1"/>
  <c r="I29" i="1"/>
  <c r="K29" i="1" s="1"/>
  <c r="E29" i="1"/>
  <c r="I28" i="1"/>
  <c r="K28" i="1" s="1"/>
  <c r="E28" i="1"/>
  <c r="I27" i="1"/>
  <c r="K27" i="1" s="1"/>
  <c r="E27" i="1"/>
  <c r="I26" i="1"/>
  <c r="K26" i="1" s="1"/>
  <c r="E26" i="1"/>
  <c r="I25" i="1"/>
  <c r="K25" i="1" s="1"/>
  <c r="E25" i="1"/>
  <c r="I24" i="1"/>
  <c r="K24" i="1" s="1"/>
  <c r="E24" i="1"/>
  <c r="I23" i="1"/>
  <c r="K23" i="1" s="1"/>
  <c r="E23" i="1"/>
  <c r="I22" i="1"/>
  <c r="K22" i="1" s="1"/>
  <c r="E22" i="1"/>
  <c r="I21" i="1"/>
  <c r="K21" i="1" s="1"/>
  <c r="E21" i="1"/>
  <c r="I20" i="1"/>
  <c r="K20" i="1" s="1"/>
  <c r="E20" i="1"/>
  <c r="I19" i="1"/>
  <c r="K19" i="1" s="1"/>
  <c r="E19" i="1"/>
  <c r="I18" i="1"/>
  <c r="K18" i="1" s="1"/>
  <c r="E18" i="1"/>
  <c r="I17" i="1"/>
  <c r="K17" i="1" s="1"/>
  <c r="E17" i="1"/>
  <c r="I16" i="1"/>
  <c r="K16" i="1" s="1"/>
  <c r="E16" i="1"/>
  <c r="I15" i="1"/>
  <c r="K15" i="1" s="1"/>
  <c r="E15" i="1"/>
  <c r="I14" i="1"/>
  <c r="K14" i="1" s="1"/>
  <c r="E14" i="1"/>
  <c r="I13" i="1"/>
  <c r="K13" i="1" s="1"/>
  <c r="E13" i="1"/>
  <c r="I12" i="1"/>
  <c r="K12" i="1" s="1"/>
  <c r="E12" i="1"/>
  <c r="I11" i="1"/>
  <c r="K11" i="1" s="1"/>
  <c r="E11" i="1"/>
  <c r="I10" i="1"/>
  <c r="K10" i="1" s="1"/>
  <c r="E10" i="1"/>
  <c r="I9" i="1"/>
  <c r="K9" i="1" s="1"/>
  <c r="E9" i="1"/>
  <c r="I8" i="1"/>
  <c r="K8" i="1" s="1"/>
  <c r="E8" i="1"/>
  <c r="E7" i="1"/>
  <c r="I6" i="1"/>
  <c r="K6" i="1" s="1"/>
  <c r="E6" i="1"/>
  <c r="I5" i="1"/>
  <c r="K5" i="1" s="1"/>
  <c r="E5" i="1"/>
  <c r="I4" i="1"/>
  <c r="K4" i="1" s="1"/>
  <c r="E4" i="1"/>
  <c r="I3" i="1"/>
  <c r="K3" i="1" s="1"/>
  <c r="E3" i="1"/>
  <c r="E14" i="6" l="1"/>
  <c r="E50" i="2"/>
  <c r="E44" i="2"/>
  <c r="E43" i="2"/>
  <c r="E41" i="2"/>
  <c r="E39" i="2"/>
  <c r="E24" i="2"/>
  <c r="E23" i="2"/>
  <c r="E16" i="2"/>
  <c r="I4" i="3" l="1"/>
  <c r="K4" i="3" s="1"/>
  <c r="I5" i="3"/>
  <c r="K5" i="3" s="1"/>
  <c r="I6" i="3"/>
  <c r="K6" i="3" s="1"/>
  <c r="I7" i="3"/>
  <c r="K7" i="3" s="1"/>
  <c r="I8" i="3"/>
  <c r="K8" i="3" s="1"/>
  <c r="I9" i="3"/>
  <c r="K9" i="3" s="1"/>
  <c r="I10" i="3"/>
  <c r="K10" i="3" s="1"/>
  <c r="I11" i="3"/>
  <c r="K11" i="3" s="1"/>
  <c r="I12" i="3"/>
  <c r="K12" i="3" s="1"/>
  <c r="I13" i="3"/>
  <c r="K13" i="3" s="1"/>
  <c r="I14" i="3"/>
  <c r="K14" i="3" s="1"/>
  <c r="I15" i="3"/>
  <c r="K15" i="3" s="1"/>
  <c r="I16" i="3"/>
  <c r="K16" i="3" s="1"/>
  <c r="I17" i="3"/>
  <c r="K17" i="3" s="1"/>
  <c r="I18" i="3"/>
  <c r="K18" i="3" s="1"/>
  <c r="I19" i="3"/>
  <c r="K19" i="3" s="1"/>
  <c r="I20" i="3"/>
  <c r="K20" i="3" s="1"/>
  <c r="I21" i="3"/>
  <c r="K21" i="3" s="1"/>
  <c r="I22" i="3"/>
  <c r="K22" i="3" s="1"/>
  <c r="I23" i="3"/>
  <c r="K23" i="3" s="1"/>
  <c r="I3" i="3"/>
  <c r="K3" i="3" s="1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K13" i="8"/>
  <c r="K12" i="8"/>
  <c r="K11" i="8"/>
  <c r="K10" i="8"/>
  <c r="K9" i="8"/>
  <c r="K8" i="8"/>
  <c r="K7" i="8"/>
  <c r="K6" i="8"/>
  <c r="K5" i="8"/>
  <c r="K4" i="8"/>
  <c r="K3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tc={8132C4AE-DDF9-F843-B34A-A967679C4AD4}</author>
    <author>tc={29E9C52B-6301-4C01-BAE1-0BC603E1DF73}</author>
  </authors>
  <commentList>
    <comment ref="D2" authorId="0" shapeId="0" xr:uid="{8132C4AE-DDF9-F843-B34A-A967679C4AD4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29E9C52B-6301-4C01-BAE1-0BC603E1DF7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tc={113A2734-B163-444A-AA03-1CA5326B563C}</author>
    <author>tc={E603BE4A-2A84-ED47-B156-A18BE352789B}</author>
  </authors>
  <commentList>
    <comment ref="D2" authorId="0" shapeId="0" xr:uid="{113A2734-B163-444A-AA03-1CA5326B563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E603BE4A-2A84-ED47-B156-A18BE352789B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tc={F9903807-4289-724D-B459-92EFAEC9B118}</author>
    <author>tc={4A7EC98A-4CDA-1141-A684-51338B54F639}</author>
  </authors>
  <commentList>
    <comment ref="D2" authorId="0" shapeId="0" xr:uid="{F9903807-4289-724D-B459-92EFAEC9B118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4A7EC98A-4CDA-1141-A684-51338B54F639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tc={84C730B4-EADA-8348-B81D-62E53F529629}</author>
    <author>tc={7F79A298-A606-A14E-A170-46FAE87D0DC4}</author>
  </authors>
  <commentList>
    <comment ref="D2" authorId="0" shapeId="0" xr:uid="{84C730B4-EADA-8348-B81D-62E53F52962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7F79A298-A606-A14E-A170-46FAE87D0DC4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tc={CF4E306F-0F02-604F-AD97-694843E7FA03}</author>
    <author>tc={72A2C5FF-8C20-734B-A7AF-0CB9D855BA59}</author>
  </authors>
  <commentList>
    <comment ref="D2" authorId="0" shapeId="0" xr:uid="{CF4E306F-0F02-604F-AD97-694843E7FA03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72A2C5FF-8C20-734B-A7AF-0CB9D855BA59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tc={30B11B6E-19B3-7D46-8516-B3A88F96666C}</author>
    <author>tc={7C30F2A2-D659-0343-9891-226F8CBF02EB}</author>
  </authors>
  <commentList>
    <comment ref="D2" authorId="0" shapeId="0" xr:uid="{30B11B6E-19B3-7D46-8516-B3A88F96666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7C30F2A2-D659-0343-9891-226F8CBF02EB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tc={F132779C-41AF-EB40-951A-314455DF0759}</author>
    <author>tc={A769CDAD-062B-F144-B87C-951BF67C3D3B}</author>
    <author>tc={EE5C6257-D3C1-0747-B48C-8F4BFA4B6341}</author>
  </authors>
  <commentList>
    <comment ref="D2" authorId="0" shapeId="0" xr:uid="{F132779C-41AF-EB40-951A-314455DF075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A769CDAD-062B-F144-B87C-951BF67C3D3B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  <comment ref="P2" authorId="2" shapeId="0" xr:uid="{EE5C6257-D3C1-0747-B48C-8F4BFA4B6341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tc={A283E83B-EB08-2942-BB84-BF5D78A0129A}</author>
    <author>tc={31F37D8D-9916-9F49-81C7-AB7AB50AAF1A}</author>
  </authors>
  <commentList>
    <comment ref="D2" authorId="0" shapeId="0" xr:uid="{A283E83B-EB08-2942-BB84-BF5D78A0129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DISCIRMINAR EL IVA Y EL IMPUESTO AL CONSUMO.
</t>
      </text>
    </comment>
    <comment ref="J2" authorId="1" shapeId="0" xr:uid="{31F37D8D-9916-9F49-81C7-AB7AB50AAF1A}">
      <text>
        <t>[Threaded comment]
Your version of Excel allows you to read this threaded comment; however, any edits to it will get removed if the file is opened in a newer version of Excel. Learn more: https://go.microsoft.com/fwlink/?linkid=870924
Comment:
    DISCRIMINAR EL IVA Y EL
 IMPUESTO AL CONSUMO</t>
      </text>
    </comment>
  </commentList>
</comments>
</file>

<file path=xl/sharedStrings.xml><?xml version="1.0" encoding="utf-8"?>
<sst xmlns="http://schemas.openxmlformats.org/spreadsheetml/2006/main" count="572" uniqueCount="214">
  <si>
    <t>TIPO</t>
  </si>
  <si>
    <t>DESCRIPCIÓN</t>
  </si>
  <si>
    <t>VALOR UNITARIO MATERIAL BIODEGRADABLE</t>
  </si>
  <si>
    <t>VALOR UNITARIO CON SERVICIO A LA MESA</t>
  </si>
  <si>
    <t>SUBTOTAL</t>
  </si>
  <si>
    <t xml:space="preserve"> IMPUESTOS GENERADOS</t>
  </si>
  <si>
    <t>VALOR TOTAL -NUTRISERVICIAL</t>
  </si>
  <si>
    <t>VALOR TOTAL -COUNTRY CLUB</t>
  </si>
  <si>
    <t>VALOR TOTAL -BANQUETES AMADA</t>
  </si>
  <si>
    <t>MEDIANA</t>
  </si>
  <si>
    <t>ENTRADA</t>
  </si>
  <si>
    <t>Pataconcitos con hogao y queso rallado</t>
  </si>
  <si>
    <t>No Aplica</t>
  </si>
  <si>
    <t>Seviche de camarones con mango biche y cilantro</t>
  </si>
  <si>
    <t xml:space="preserve">Carpaccio de chorizo artesanal </t>
  </si>
  <si>
    <t xml:space="preserve">Mini empanadas de maíz rellenas de carne de res desmechada, pico de gallo de mango </t>
  </si>
  <si>
    <t xml:space="preserve">Tostón crujiente de plátano verde con camarones al ajillo </t>
  </si>
  <si>
    <t>Crema de ahuyama con chips de yuca</t>
  </si>
  <si>
    <t xml:space="preserve">Ceviche fresco de camarón y mango </t>
  </si>
  <si>
    <t>Patacón mini cubierto de carne mechada y pico de gallo de tomate y aguacate</t>
  </si>
  <si>
    <t>Ensalada tibia de champiñones</t>
  </si>
  <si>
    <t xml:space="preserve"> Mini arepa de chócolo con queso y miel de panela</t>
  </si>
  <si>
    <t>Bombón de morcilla con chutney de piña</t>
  </si>
  <si>
    <t>DESAYUNO</t>
  </si>
  <si>
    <t>Porcion mix de frutas (elegir 3 opciones entre papaya, fresa, piña, melon, sandia, kiwi, arandanos )  tortilla rellena de jamon, quesos y maicitos, pan croissant, porcion de queso, jugo de frutas natural (mandarina, mango, naranja). Bebida: Chocolate o café con leche.</t>
  </si>
  <si>
    <t>Porcion mix de frutas (elegir 3 opciones entre papaya, fresa, piña, melon, sandia, kiwi, arandanos ) huevos italianos con jamon serrano, cebollin, tomate,  pan croissant, porcion de queso, jugo de frutas natural (mandarina, mango, naranja), Bebida: Chocolate o café con leche.</t>
  </si>
  <si>
    <t>Porcion mix de frutas (elegir 3 opciones entre papaya, fresa, piña, melon, sandia, kiwi, arandanos ) Omelet de jamon de pavo, champiñones y quesos, palito de queso, pan croissant, mermelada, Bebida: Chocolate o café con leche.</t>
  </si>
  <si>
    <t>Porcion mix de frutas (elegir 3 opciones entre papaya, fresa, piña, melon, sandia, kiwi, arandanos ), creps de jamon, quesos y espinacas con salsa de la casa, mini almojabana, pan croissant, mermelada, Bebida: Chocolate o café con leche.</t>
  </si>
  <si>
    <t>Omelette Mediterráneo: con huevos frescos, queso mozarella, queso feta, aguacate, espinaca y tapenade de la casa, porción de fruta. Bebida caliente: Capuccino o Chocolate en leche.</t>
  </si>
  <si>
    <t>Bowl de frutas de estación con yogurth griego tostaditas de arroz con burrata y aguacate. Bebida caliente: Capuccino o Chocolate en leche</t>
  </si>
  <si>
    <t>Calentao paisa, acompañado de hogao, chicharroncitos, chorizo criollo, arepa, quesito o cuajada, mantequilla
Bebida caliente: Capuccino o Chocolate en leche.</t>
  </si>
  <si>
    <t>Molde Derretido de burrata, en pan brioche con queso de búfala y  jamón de pavo, porción de fruta, bebida caliente: Capuccino o Chocolate en leche.</t>
  </si>
  <si>
    <t>Huevos en cocotte, Croissant de mantequilla, Porción de fruta, Jugo natural o
Bebida caliente: Capuccino o Chocolate en leche.</t>
  </si>
  <si>
    <t>Croissant Napolitano, Porción de fruta y bebida caliente: Capuccino o Chocolate en leche.</t>
  </si>
  <si>
    <r>
      <rPr>
        <sz val="11"/>
        <color rgb="FF000000"/>
        <rFont val="Calibri"/>
        <family val="2"/>
      </rPr>
      <t>Creppe</t>
    </r>
    <r>
      <rPr>
        <b/>
        <sz val="11"/>
        <color indexed="8"/>
        <rFont val="Calibri"/>
        <family val="2"/>
      </rPr>
      <t xml:space="preserve"> </t>
    </r>
    <r>
      <rPr>
        <sz val="11"/>
        <color indexed="8"/>
        <rFont val="Calibri"/>
        <family val="2"/>
      </rPr>
      <t>de</t>
    </r>
    <r>
      <rPr>
        <b/>
        <sz val="11"/>
        <color indexed="8"/>
        <rFont val="Calibri"/>
        <family val="2"/>
      </rPr>
      <t xml:space="preserve"> </t>
    </r>
    <r>
      <rPr>
        <sz val="11"/>
        <color indexed="8"/>
        <rFont val="Calibri"/>
        <family val="2"/>
      </rPr>
      <t>espinacas, queso de búfala y jamón de pavo
Croissant, Mermelada, Porción de fruta, Bebida caliente: Capuccino o Chocolate en leche</t>
    </r>
  </si>
  <si>
    <t xml:space="preserve"> Huevos en salsa criolla con jamón, arepa tela, queso, mini croisant con café o chocolate en vaso bio y jugo natural.</t>
  </si>
  <si>
    <t xml:space="preserve"> Omelet de jamón ahumado y mozarella, mini croisant,  porcion de fruta picada con café o chocolate en vaso bio y jugo natural.</t>
  </si>
  <si>
    <t xml:space="preserve"> Omelete napolitano con salami, albahaca, tomate , mozarella,  porción de fruta de temporada , mini croissant con café o chocolate en vaso bio y jugo natural.</t>
  </si>
  <si>
    <t xml:space="preserve"> Tortilla española con bacon y cebollin, porción de fruta de temporada y pan con  con café o chocolate en vaso bio y jugo natural.</t>
  </si>
  <si>
    <t>Calentado de frijol con arroz,  huevo, chorizo , arepa pequeña con queso con café o chocolate en vaso bio y jugo natural.</t>
  </si>
  <si>
    <t>Tortilla española con bacon y cebollin, pincho de fruta, tostadas de pan artesanal  con bebida caliente y jugo natural.</t>
  </si>
  <si>
    <t>Omelet italiano de salami, mozarella y albahaca con, porcion de fruta picada , tostadas de pan artesanal con bebida caliente y jugo natural.</t>
  </si>
  <si>
    <t xml:space="preserve"> Omelet de champiñones y espinaca, porcion de fruta de temporada, pan de semillas con  jugo natural de temporada, bebida caliente, café, te o chocolate.</t>
  </si>
  <si>
    <r>
      <rPr>
        <b/>
        <sz val="11"/>
        <color theme="9" tint="-0.249977111117893"/>
        <rFont val="Calibri"/>
        <family val="2"/>
      </rPr>
      <t xml:space="preserve">(Opción vegetariana): </t>
    </r>
    <r>
      <rPr>
        <sz val="11"/>
        <rFont val="Calibri"/>
        <family val="2"/>
      </rPr>
      <t>Omelet con verduras salteadas, mozarella y albahaca con, porción de fruta de temporada,  tostadas de pan artesanal con jugo natural de temporada, bebida caliente, café, te o chocolate.</t>
    </r>
  </si>
  <si>
    <t xml:space="preserve"> Calentado de frijol con arroz,  huevo, chorizo , arepa pequeña con queso con jugo natural de temporada, bebida caliente, café, te o chocolate.</t>
  </si>
  <si>
    <t>PLATO FUERTE</t>
  </si>
  <si>
    <t>Hamburguesa (250 g) de res con queso,  tocineta, lechuga, tomate, salsas. Chips de papa. 
Bebidas:  empacados Hatsu tetrapack 200ml, jugo natural.</t>
  </si>
  <si>
    <t>Lasaña (350 g) mixta. Pan. Ensalada. Dulce. 
Bebidas:  empacados Hatsu tetrapack 200ml, jugo natural.</t>
  </si>
  <si>
    <t>Bowl (350 g)de pasta corta al pesto , salsa de espinaca, tomate Cherry, pollo a la parrilla. 
Bebidas:  empacados Hatsu tetrapack 200ml, jugo natural.</t>
  </si>
  <si>
    <t>Bowl(320 g) de arroz pollo teriyaki, vegetales. 
Bebidas:  empacados Hatsu tetrapack 200ml, jugo natural.</t>
  </si>
  <si>
    <t>Fiambre (410 g) con chicharrón, carne en polvo, chorizo, maduro, papa, arroz, hogao, huevo duro. 
Bebidas:  empacados Hatsu tetrapack 200ml, jugo natural.</t>
  </si>
  <si>
    <t>No aplica</t>
  </si>
  <si>
    <t>Arroz (300 g) thai con vegetales salteados, pollo, tocineta, lomo de cerdo, viruta de papa, pan. 
Bebidas:  empacados Hatsu tetrapack 200ml, jugo natural</t>
  </si>
  <si>
    <t>Bowl (280 g) mexicano con pollo, frijol negro, guacamole, pico de gallo, crema agria, queso, totopos. 
Bebidas:  empacados Hatsu tetrapack 200ml, jugo natural.</t>
  </si>
  <si>
    <t>Posta negra cartagenera , arroz con coco , yuca frita (3) y ensalada de la casa. Postre
Bebida jugo de frutas natural.</t>
  </si>
  <si>
    <t>Medallon de solomito de res en salsa indonesia,  papa duques, ensalada suiza (mezclun, arandanos deshidratados, manzana verde,  cuadros de queso).  Postre. Bebida jugo de frutas natural.</t>
  </si>
  <si>
    <t>Medallon de cañon burguiñon (champiñones, tocineta y reduccion de vino tinto) ,  milhoja de papa, parisien de vegetales al vapor, postre. 
Bebida: jugo natural.</t>
  </si>
  <si>
    <t>Pupieta de pollo rellena de tomates secos y ricotta en salsa de mostaza dijon, muffin de papa al gratin, Legumbres al wok, postre. 
Bebida jugo de frutas natural.</t>
  </si>
  <si>
    <t>Cazuela (220 g) mexicana con crema de tomate, pollo (140 g), maicitos, aguacate, queso, pico de gallo, nachos, postre. 
Bebidas: jugo de frutas natural.</t>
  </si>
  <si>
    <t>Cazuelas (450 g) de frijol con chicharrón, maduritos, aguacate, viruta de papa, maicitos y chorizo, postre. 
Bebida jugo de frutas natural.</t>
  </si>
  <si>
    <t>Lomo de cerdo (160 g)en salsa bbq, arroz español, ensalada y postre. 
Bebida jugo de frutas natural.</t>
  </si>
  <si>
    <t>Filete de salmon en salsa de arandanos y romero, risotto de champiñones . Boquetiere de vegetales y postre. 
Bebida jugo de frutas natural.</t>
  </si>
  <si>
    <t>Shot de ceviche peruano con pistilos de plátano
Montadito de manzana caramelizada, queso briee y jamón serrano con reducción de balsámico
Profiterol relleno con Champiñones y quesos
Brocheta capresse
Bocacchines de queso, tomate Cherry, salami, pesto
Ruladas de espinacas rellenas con jamón y queso
Mini sándwich de pollo, maicitos, lechuga, queso y guacamole
Pincho de boconccini, serrano y uva 
Pizzeta capresse
Brochetas de pollo en salsa thai
Bebidas: Gaseosa 250 ml o Soda con limón</t>
  </si>
  <si>
    <t>Cazuela de fríjoles
Arroz blanco, Paticas de chicharrón, Rodajitas de Chorizo, Maduritos, Picoe gallo con aguacate, Viruta de papa
Postre: Brevas con arequipe. 
Bebida: Gaseosa 250 ml  o Soda con limón</t>
  </si>
  <si>
    <t>Plato Fuerte: Posta negra cartagenera
Arroz con coco
Chips de plátano con guacamole y sour cream
Ensalada verde
Postre: Brevas con arequipe. 
Bebida: Gaseosa 250 ml  o Soda con limón</t>
  </si>
  <si>
    <t>Filete de tilapia en costra de ajonjolí, arroz de coco con vegetales baby
Postre: Tarta de maracuyá. 
Bebida: Botella de agua en vidrio o Soda artesanal</t>
  </si>
  <si>
    <t>Pechuga de pollo grillé rellena de espinaca y queso costeño, puré sedoso de yuca
Postre: Muselina de lulo. 
Bebida: Botella de agua en vidrio o Soda artesanal</t>
  </si>
  <si>
    <t>Costilla de cerdo  en salsa BBQ de guayaba 
Ensalada fresca de mango, Arroz con cilantro.
Postre: Cheesecake sedoso de maracuyá. 
Bebida: Botella de agua en vidrio o Soda artesanal</t>
  </si>
  <si>
    <t>Trucha arcoiris grillé con mantequilla de alcaparras, papas criollas asadas y vegetales salteados. 
Postre: Flan de coco con salsa de caramelo. 
Bebida: Botella de agua en vidrio o Soda artesanal</t>
  </si>
  <si>
    <t>Lomo de res al grill con risotto de plátano maduro y chips dorados 
Postre: Tiramisú de café colombiano. 
Bebida: Botella de agua en vidrio o Soda artesanal</t>
  </si>
  <si>
    <t>Pollo marinado en cerveza artesanal y papas criollas confitadas
Postre: Torta de Piña Malibú. 
Bebida: Botella de agua en vidrio o Soda artesanal</t>
  </si>
  <si>
    <t>Salmón en costra de hierbas y ajonjolí, puré de arracacha y espárragos salteados
Postre: Pannacotta de guanábana con salsa fresca de frutos rojos. 
Bebida: Botella de agua en vidrio o Soda artesanal</t>
  </si>
  <si>
    <t>Sobrebarriga braseada en salsa de tomate y hierbas, con puré de papa criolla
Postre: Brevas con arequipe y queso fresco. 
Bebida: Botella de agua en vidrio o Soda artesanal</t>
  </si>
  <si>
    <t>Pesca blanca al horno con salsa cremosa de coco y limón, arroz negro y vegetales de colores
Postre: Mousse de café. 
Bebida: Botella de agua en vidrio o Soda artesanal</t>
  </si>
  <si>
    <t>Pollo en salsa de naranja , pure de papa , ensalada primavera, jugo natural, Flan con maracuyá.</t>
  </si>
  <si>
    <t>Cerdo en salsa stroganoff, arroz verde, papa en salsa, ensalada cesar, jugo natural, flan de caramelo</t>
  </si>
  <si>
    <t>Cordon blue en salsa blanca, papa al perejil, arroz moreno, ensalada griega, jugo natural, panacota con frutos rojos.</t>
  </si>
  <si>
    <t>Frijoles, chicharrón , tajada madura, arroz blanco, pico de gallo, panelita copelia, jugo natural de temporada en vaso bio con pitillo, mini postre.</t>
  </si>
  <si>
    <t>Cañon de cerdo en salsa cremosa de roqueffort, acompañado de pure a dos papas,  vegetales salteados en mantequilla de finas hierbas, jugo natural, mini postre.</t>
  </si>
  <si>
    <t>Menú del día compuesto por Proteina (cerdo ó pollo ó vegetariano) , arroz , ensalada y acompañante, jugo en caja 200ml, dulce</t>
  </si>
  <si>
    <t>Fríjoles, tajada de maduro, arroz, chicharron, carne molida, huevo, morcilla, chorizo, arepa, aguacate y jugo natural.</t>
  </si>
  <si>
    <t>REFRIGERIO</t>
  </si>
  <si>
    <t xml:space="preserve">PARFAIT Natural: Fruta picada mango, piña, melon, fresa, kiwi,  crema blanca dulce de la casa y granola de vainilla </t>
  </si>
  <si>
    <t>PARFAIT Frutos amarillos: crema blanca dulce de la casa, durazno, mango, salsa de frutos amarillos, granola de vainilla y galleta triturada</t>
  </si>
  <si>
    <t>PARFAIT Frutos rojos: crema blanca dulce de la casa, fresas picadas, mermelada de  mora, granola de vainilla y galleta triturada</t>
  </si>
  <si>
    <t xml:space="preserve">PARFAIT: yogurt griego, cereal, mix de frutas </t>
  </si>
  <si>
    <t>Pastel de queso,  Ó pastel hawaiano Ó pastel de jamón, Ó pastel de arequipe Ó pastel de guayaba Ó pastel encarcelado Ó palito de queso Ó croissant de jamón y queso, Ó croissant de queso con jugo en caja 200ml.</t>
  </si>
  <si>
    <t>Fruta picada de temporada, con yogurt, granola en bolsita transparente con cabuya.</t>
  </si>
  <si>
    <t>Fruta de temporada picada con leche condensada</t>
  </si>
  <si>
    <t xml:space="preserve">Smoothie de frutos rojos con mix de fruta fresca  y cereal. </t>
  </si>
  <si>
    <t>Trio de mini-croissant (150gr): pollo y pesto, jamón y queso, serrano y tomate deshidratado. Bebidas: empacados Hatsu tetrapack 200ml - jugo natural.</t>
  </si>
  <si>
    <t>Vegetariano: Quesadilla (180gr) con aguacate, queso, hummus. Bebidas: empacados Hatsu tetrapack 200ml - jugo natural.</t>
  </si>
  <si>
    <t>Baguettina (200gr) de pollo a la parrilla, tomate confitado con albahaca,  queso mozarella  y  mix de lechugas Bebidas: empacados Hatsu tetrapack 200ml - jugo natural.</t>
  </si>
  <si>
    <t>Baguettina (200gr) de roasbeef ,  queso sabana, queso mozarella,  lechuga crespa, cebolla caramelizada y alioli de cilantro. Bebidas: empacados Hatsu tetrapack 200ml - jugo natural.</t>
  </si>
  <si>
    <t xml:space="preserve">Quiche (160gr) de espinacas y quesos.Bebida: jugo natural. </t>
  </si>
  <si>
    <t xml:space="preserve">Típico: 2 empanadas de papa (40gr), 1 pastel de pollo (20gr), 1 palo queso 20gr. Fruta.Bebidas: empacados Hatsu tetrapack 200ml - jugo natural botella de vidrio </t>
  </si>
  <si>
    <t>Pastelería hojaldrada de sal y dulce. Con variedad de opciones y Jugo natural .</t>
  </si>
  <si>
    <t>Empanada hojaldrada. Con variedad de opciones y Jugo natural.</t>
  </si>
  <si>
    <t>Amasijos de queso  y Jugo tetrapack 200 ml</t>
  </si>
  <si>
    <t>Croissant Francés (almendras, queso, espinacas y queso) y Jugo natural.</t>
  </si>
  <si>
    <t>Porción de Torta María Luisa y Bebida Te hatsu tetrapack.</t>
  </si>
  <si>
    <t>Cochinito (salchicha en hojaldre al horno) y Jugo natural.</t>
  </si>
  <si>
    <t>Empanaditas de iglesia x 2, Palito de queso mediano  y Jugo natural.</t>
  </si>
  <si>
    <t>Mix de frutas, Palito de queso mediano y Jugo natural.</t>
  </si>
  <si>
    <t>Porción de torta de zanahoria y Te hatsu tetrapack 200 ml</t>
  </si>
  <si>
    <t>Palito de queso Gourmet y Jugo natural.</t>
  </si>
  <si>
    <t>Palito especial Queso amarillo y Jugo natural.</t>
  </si>
  <si>
    <t>Muffin de queso y Jugo natural.</t>
  </si>
  <si>
    <t>Muffin (zanahoria, arándanos, chocolate, banano y chips de chocolate) y Jugo natural.</t>
  </si>
  <si>
    <t>Sanduche de cañon ahumado con queso mozarella, lechuga crespa y crocante de manzana con salsa de pepinillos. Bebidas: empacados Hatsu tetrapack 200ml - jugo natural.</t>
  </si>
  <si>
    <t>Sándwich (200gr) en pan de centeno con ensalada waldorf ( pechuga de pollo, almendras,  manzana y apio, salsa indonesia. Bebidas: empacados Hatsu tetrapack 200ml - jugo natural..</t>
  </si>
  <si>
    <t xml:space="preserve">Sandwich de Jamón ahumado y mozzarella, con tomate confitado con salsa de la casa. Bebidas: empacados Hatsu tetrapack 200ml - jugo natural. </t>
  </si>
  <si>
    <t>Sandwich de jamón de pavo,mozarella con cebollas caramelizadas con salsa de la casa.  jugo en caja 200ml ó gaseosa pet 250ml</t>
  </si>
  <si>
    <t>Sanduche en pan integral de jamón, queso, lechuga, tomate y dip de pesto- bebida: Jugo natural.</t>
  </si>
  <si>
    <t>Sandwich pañoleta de jamón ahumado,jamón de pavo, mozarella, lechuga fresca, pepino, con salsa especial de la casa. Bebida: jugo natural.</t>
  </si>
  <si>
    <t>Sanduche de 3 carnes, lechuga fresca, cebollas caramelizadas, mozarella, papas chip y  jugo de fruta natural.</t>
  </si>
  <si>
    <t>Hamburgesa con carne, lechuga crespa, mozarella, cebolla caramelizada, papas chips,  papas chip y  jugo de fruta natural.</t>
  </si>
  <si>
    <t>Sándwich de pulled pork BBQ y pepinillos,  papas chip ó platanitos chips, jugo de fruta natural.</t>
  </si>
  <si>
    <t>Sanduche de 3 carnes, lechuga fresca, cebollas caramelizadas, mozarella, papas chip y jugo en caja ó gaseosa pet 250ml</t>
  </si>
  <si>
    <t xml:space="preserve"> Hamburguesa con carne, lechuga crespa, mozarella, cebolla caramelizada, papas chips y  jugo en caja ó gaseosa pet 250ml</t>
  </si>
  <si>
    <t xml:space="preserve"> Sanduche de pollo, cebollas caramelizadas, mozarella, papas chip y  jugo en caja ó gaseosa pet 250ml.</t>
  </si>
  <si>
    <t>Sanduche de pollo, cebollas caramelizadas, mozarella, papas chip, papas chip y  jugo en caja ó gaseosa pet 250ml</t>
  </si>
  <si>
    <t>Sanduche en pan croissant (jamón, queso, lechuga, tomate y salsa de la casa) Jugo natural.</t>
  </si>
  <si>
    <r>
      <rPr>
        <sz val="11"/>
        <color indexed="8"/>
        <rFont val="Calibri"/>
        <family val="2"/>
      </rPr>
      <t xml:space="preserve">Sanduche de dip de pollo, </t>
    </r>
    <r>
      <rPr>
        <sz val="11"/>
        <rFont val="Calibri"/>
        <family val="2"/>
      </rPr>
      <t>Chips de papa o plátano, Dulce y Bebida: Jugo natural o Soda Hatsu.</t>
    </r>
  </si>
  <si>
    <r>
      <rPr>
        <sz val="11"/>
        <color indexed="8"/>
        <rFont val="Calibri"/>
        <family val="2"/>
      </rPr>
      <t xml:space="preserve">Sanduche de Pollo Crispy, </t>
    </r>
    <r>
      <rPr>
        <sz val="11"/>
        <rFont val="Calibri"/>
        <family val="2"/>
      </rPr>
      <t>Chips de papa o plátano, Dulce y Bebida: Jugo natural o Soda Hatsu.</t>
    </r>
  </si>
  <si>
    <t>Sanduche Rockefort y chips de papa o plátano , dulce y Bebida: Jugo natural o Soda Hatsu.</t>
  </si>
  <si>
    <t>Sanduche de Lomo de Cerdo, chips de papa o plátano, dulce y Bebida: Jugo natural o Soda Hatsu.</t>
  </si>
  <si>
    <t>Sanduche Vegetariano, chips de papa o plátano, dulce y Bebida: Jugo natural o Soda Hatsu.</t>
  </si>
  <si>
    <t>Sanduche de Pechuga de Pavo, chips de papa o plátano, dulce o Fruta y Bebida: Coca cola zero.</t>
  </si>
  <si>
    <r>
      <rPr>
        <sz val="11"/>
        <color indexed="8"/>
        <rFont val="Calibri"/>
        <family val="2"/>
      </rPr>
      <t>Sanduche Mediterráneo, c</t>
    </r>
    <r>
      <rPr>
        <sz val="11"/>
        <rFont val="Calibri"/>
        <family val="2"/>
      </rPr>
      <t>hips de papa o plátano, dulce y Bebida: Jugo natural o Soda Hatsu.</t>
    </r>
  </si>
  <si>
    <t>Sanduche Lomito Sublime, chips de papa o plátano, dulce y Bebida: Jugo natural o Soda Hatsu.</t>
  </si>
  <si>
    <t>Sanduche de Pollo Kioto, chips de papa o plátano, dulce y bebida: Jugo natural o Soda Hatsu.</t>
  </si>
  <si>
    <t>Sanduche de Pollo Cesar, chips de papa o plátano, dulce y bebida: Jugo natural o Soda Hatsu</t>
  </si>
  <si>
    <t>Wrap Clásico de Jamón y Queso, chips de papa o plátano, dulce y  bebida: Jugo natural o Soda Hatsu.</t>
  </si>
  <si>
    <t xml:space="preserve">Wrap Pollo Crispie, chips de papa o plátano  dulce y  bebida: Jugo natural o Soda Hatsu.
</t>
  </si>
  <si>
    <t>Wrap Cesar, chips de papa o plátano, dulce y  bebida: Jugo natural o Soda Hatsu.</t>
  </si>
  <si>
    <t>Wrap Lomito de res, chips de papa o plátano, dulce y  bebida: Jugo natural o Soda Hatsu.</t>
  </si>
  <si>
    <r>
      <t xml:space="preserve">Wrap Fusión Tropical, </t>
    </r>
    <r>
      <rPr>
        <sz val="11"/>
        <color indexed="8"/>
        <rFont val="Calibri"/>
        <family val="2"/>
      </rPr>
      <t>chips de papa o plátano, dulce y  bebida: Jugo natural o Soda Hatsu.</t>
    </r>
  </si>
  <si>
    <r>
      <t>Wrap Mexicano Auténtico, c</t>
    </r>
    <r>
      <rPr>
        <sz val="11"/>
        <color indexed="8"/>
        <rFont val="Calibri"/>
        <family val="2"/>
      </rPr>
      <t>hips de papa o plátano, dulce y  bebida: Jugo natural o Soda Hatsu.</t>
    </r>
  </si>
  <si>
    <t>Wrap Pollo al limón, chips de papa o plátano, dulce y  bebida: Jugo natural o Soda Hatsu.</t>
  </si>
  <si>
    <r>
      <rPr>
        <sz val="11"/>
        <color rgb="FF000000"/>
        <rFont val="Calibri"/>
        <family val="2"/>
      </rPr>
      <t>Wrap Pollo a la Brasa, ch</t>
    </r>
    <r>
      <rPr>
        <sz val="11"/>
        <color indexed="8"/>
        <rFont val="Calibri"/>
        <family val="2"/>
      </rPr>
      <t>ips de papa o plátano, dulce y  bebida: Jugo natural o Soda Hatsu.</t>
    </r>
  </si>
  <si>
    <t>Wrap (230gr) de julianas de pollo teriyaki, lechuga, tomate, quesos (2) y salsa. Dulce. Bebidas: empacados Hatsu tetrapack 200ml - jugo natural botella.</t>
  </si>
  <si>
    <t>Wrap de jamón y queso con lechuga, tomate confitado, salsa de la casa, brochetica de fruta y jugo en caja ó gaseosa pet 250ml.</t>
  </si>
  <si>
    <t xml:space="preserve"> Wrap de carne desmechada con pico de gallo, brochetica de fruta, jugo en caja ó gaseosa pet 250ml. jugo en caja ó gaseosa pet 250ml.</t>
  </si>
  <si>
    <t xml:space="preserve"> Sándwich de pulled pork BBQ y pepinillos,  papas chip ó platanitos chips, jugo en caja o gaseosa pet 250ml.</t>
  </si>
  <si>
    <t>Wrap de carne desmechada con pico de gallo, brochetica de fruta y jugo en caja ó gaseosa pet 250ml.</t>
  </si>
  <si>
    <t>Wrap de pollo con nueces (200 grs.): Tortilla, variedad de lechugas y nueces garrapiñadas, queso, tomate, salsa. Chips de papa. Bebidas:  empacados Hatsu tetrapack 200ml, jugo natural botella.</t>
  </si>
  <si>
    <t>SALUDABLES</t>
  </si>
  <si>
    <t>PARFAIT Variedad de frutas selectas, con yogourt griego. (Cuchara comestible)</t>
  </si>
  <si>
    <t>Ensalada de frutas Especial - 12 onzas (Cuchara Comestible).</t>
  </si>
  <si>
    <t>Ensalada de frutas Sencilla - 12 onzas</t>
  </si>
  <si>
    <t>Salpicón Especial (Cuchara Comestible)</t>
  </si>
  <si>
    <t>Fruta con yogourt y cereal (Cuchara comestible)</t>
  </si>
  <si>
    <t>Fruta de estación  - 12 onzas</t>
  </si>
  <si>
    <t>Pudín de chía con yogurth griego y fruta (Cuchara comestible)</t>
  </si>
  <si>
    <r>
      <t>Ensalada de frutas Superespecial - 32 onzas</t>
    </r>
    <r>
      <rPr>
        <b/>
        <sz val="11"/>
        <rFont val="Calibri"/>
        <family val="2"/>
      </rPr>
      <t xml:space="preserve"> c</t>
    </r>
    <r>
      <rPr>
        <sz val="11"/>
        <rFont val="Calibri"/>
        <family val="2"/>
      </rPr>
      <t>on yogurt griego (Cuchara Comestible)</t>
    </r>
  </si>
  <si>
    <t>Ensalada de frutas Superespecial - 16 onzas con yogurt griego (Cuchara Comestible)</t>
  </si>
  <si>
    <t>Maria Luisa de frutos rojos
(Sin azúcar, Sin gluten) con Soda Hatsu en lata. Porción individual.</t>
  </si>
  <si>
    <t>Barrita Saludable (frutos rojos o Barrita de frutos amarillos, Sin azúcar, Sin gluten), Soda Hatsu en lata.</t>
  </si>
  <si>
    <t>Galleta de queso x 2 (keto) y Bebida.</t>
  </si>
  <si>
    <t>BEBIDA</t>
  </si>
  <si>
    <t>Té Hatsu tetrapack 200ml</t>
  </si>
  <si>
    <t>Té Hatsu vidrio</t>
  </si>
  <si>
    <t xml:space="preserve">Jugo natural  </t>
  </si>
  <si>
    <t>Jugo natural botella de vidrio</t>
  </si>
  <si>
    <t xml:space="preserve">Jugo de frutas natural </t>
  </si>
  <si>
    <t>Gaseosa en botella de vidrio 350 ml</t>
  </si>
  <si>
    <t xml:space="preserve">Gaseosa en botella plastica  250 ml </t>
  </si>
  <si>
    <t xml:space="preserve">Soda </t>
  </si>
  <si>
    <t>Soda michelada</t>
  </si>
  <si>
    <t>Soda con limon</t>
  </si>
  <si>
    <t>Botella de agua en vidrio</t>
  </si>
  <si>
    <t>Soda artesanal</t>
  </si>
  <si>
    <t>Coca cola en vidrio</t>
  </si>
  <si>
    <t>Coca cola en botella</t>
  </si>
  <si>
    <t>Chocolate caliente</t>
  </si>
  <si>
    <t>Chocolate  con leche</t>
  </si>
  <si>
    <t>Café</t>
  </si>
  <si>
    <t>Café con leche</t>
  </si>
  <si>
    <t>Aromatica</t>
  </si>
  <si>
    <t>Cocteles con licor</t>
  </si>
  <si>
    <t>Cocteles sin licor</t>
  </si>
  <si>
    <t>Capuccino</t>
  </si>
  <si>
    <t>VALOR 50 PERSONAS</t>
  </si>
  <si>
    <t>VALOR 50-100 PERSONAS</t>
  </si>
  <si>
    <t>VALOR 100-200 PERSONAS</t>
  </si>
  <si>
    <t>ESTACIÓN DE CAFÉ
BÁSICA</t>
  </si>
  <si>
    <t xml:space="preserve">Café molido preparado al momento
Aromática en sobres
Agua natural
Azúcar 
Atendidas en BIODEGRADABLES o en vajilla. </t>
  </si>
  <si>
    <t>ESTACIÓN DE CAFÉ
INTERMEDIA</t>
  </si>
  <si>
    <t>Café de origen molido preparado al momento
Infusiones aromáticas naturales
Agua natural y saborizada
Crema no láctea
Azúcar, Endulzante
Galletas de mantequilla 
Atendidas en BIODEGRADABLES o en vajilla.</t>
  </si>
  <si>
    <t>ESTACIÓN DE CAFÉ
PREMIUM</t>
  </si>
  <si>
    <t>Estación de café
Café de Origen en grano, molido en el momento
Capuccino
Latte
Infusiones aromáticas naturales
Agua natural y saborizada
Azúcar, Endulzante
Dos tipos de bocados (salados o dulces)
Frutos secos
Atendidas en BIODEGRADABLES o en vajilla.</t>
  </si>
  <si>
    <t>ESTACION DE CAFÉ</t>
  </si>
  <si>
    <t xml:space="preserve">ESTACIÓN DE CAFÉ X 4 HORAS - AUTOSERVICIOS Estación de café y aromática en termo, agua natural en dispensador de vidrio, con vasos ecológicos de 4 oz y 6oz, acompañado de azúcar,endulzante y palitos mezcladores </t>
  </si>
  <si>
    <t xml:space="preserve">ESTACIÓN DE CAFÉ CON AGUA X 4 HORAS - AUTOSERVICIO Estación de café y aromática en termo, agua natural en dispensador de vidrio, con vasos ecológicos de 4 oz y 6oz, acompañado de azúcar,  endulzante, instacream, galletas de mantequilla y mezcladores </t>
  </si>
  <si>
    <t xml:space="preserve">ESTACIÓN DE CAFÉ COMPLETA CON AGUA SABORIZADA  X 4 HORAS - AUTOSERVICIO Estación de café, agua saborizada en dispensador de vidrio  y aromática en termo con vasos ecológicos de 4 oz y 6oz, acompañado de azúcar, endulzante, instacream, galletas de mantequilla y mezcladores </t>
  </si>
  <si>
    <t>Nota: La estación de café deberá suministrarse  con material biodegradable , en atención a criterios de sostenibilidad y protección del medio ambiente. En su defecto, podrá utilizarse vajilla reutilizable (vidrio o porcelana), debidamente lavada y desinfectada, garantizando condiciones de higiene y salubridad conforme a la normativa sanitaria vigente.</t>
  </si>
  <si>
    <t>VALOR UNITARIO MATERIAL BIODEGRADABLE. (SI APLICA)</t>
  </si>
  <si>
    <t>VALOR UNITARIO CON SERVICIO A LA MESA (SI APLICA)</t>
  </si>
  <si>
    <t>OTROS</t>
  </si>
  <si>
    <t>Pasabocas de sal. (minipinchos, minibrochetas, tartaletas de pollo, quiche, deditos de pollo o queso, shot de ceville (pesca blanca, camarones).</t>
  </si>
  <si>
    <t>Pasabocas de dulce. (tartaleta de chocolate, tartaleta arequipe, shot de yogourt, shot verde limon, shot esponjado maracuya, chocolate blanco, trufas de chocolate)</t>
  </si>
  <si>
    <t>Tabla de quesos individual. (3 Quesos, 3 Carnes, acompañado de variedad de frutas, panes, grisinnis, aderezos, dips y frutos secos.)</t>
  </si>
  <si>
    <t>Tabla de quesos 4 personas. (3 Quesos, 3 Carnes, acompañado de variedad de frutas, panes, grisinnis, aderezos, dips y frutos secos.)</t>
  </si>
  <si>
    <t>Servicio de mesero x4 horas</t>
  </si>
  <si>
    <t>Servicio de mesero x8 horas</t>
  </si>
  <si>
    <t>Hora adicional de servicio</t>
  </si>
  <si>
    <t>Tablón con mantel al piso para la entrega de los refrigerios</t>
  </si>
  <si>
    <t>Alquiler de Mesa Decapé</t>
  </si>
  <si>
    <t>Alquiler de mantel a piso
Mesa redonda de 1,2 m</t>
  </si>
  <si>
    <t>Alquiler de mantel a piso 
Mesa redonda de 1,5 m</t>
  </si>
  <si>
    <t>Alquiler de sobremantel</t>
  </si>
  <si>
    <t>Sobremantel de lujo</t>
  </si>
  <si>
    <t>Alquiler de mantel de tablon a piso de 2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</si>
</sst>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_-&quot;$&quot;\ * #,##0.00_-;\-&quot;$&quot;\ * #,##0.00_-;_-&quot;$&quot;\ * &quot;-&quot;??_-;_-@_-"/>
    <numFmt numFmtId="165" formatCode="_ &quot;$&quot;* #,##0_ ;_ &quot;$&quot;* \-#,##0_ ;_ &quot;$&quot;* &quot;-&quot;_ ;_ @_ "/>
    <numFmt numFmtId="166" formatCode="_ * #,##0.00_ ;_ * \-#,##0.00_ ;_ * &quot;-&quot;??_ ;_ @_ "/>
    <numFmt numFmtId="167" formatCode="_-&quot;$&quot;* #,##0_-;\-&quot;$&quot;* #,##0_-;_-&quot;$&quot;* &quot;-&quot;_-;_-@_-"/>
    <numFmt numFmtId="168" formatCode="_-&quot;$&quot;* #,##0.00_-;\-&quot;$&quot;* #,##0.00_-;_-&quot;$&quot;* &quot;-&quot;??_-;_-@_-"/>
    <numFmt numFmtId="169" formatCode="_(&quot;$&quot;\ * #,##0_);_(&quot;$&quot;\ * \(#,##0\);_(&quot;$&quot;\ * &quot;-&quot;_);_(@_)"/>
    <numFmt numFmtId="170" formatCode="_(&quot;$&quot;\ * #,##0.00_);_(&quot;$&quot;\ * \(#,##0.00\);_(&quot;$&quot;\ * &quot;-&quot;??_);_(@_)"/>
    <numFmt numFmtId="171" formatCode="_ &quot;$&quot;\ * #,##0_ ;_ &quot;$&quot;\ * \-#,##0_ ;_ &quot;$&quot;\ * &quot;-&quot;_ ;_ @_ "/>
    <numFmt numFmtId="172" formatCode="_ &quot;$&quot;\ * #,##0.00_ ;_ &quot;$&quot;\ * \-#,##0.00_ ;_ &quot;$&quot;\ * &quot;-&quot;??_ ;_ @_ "/>
    <numFmt numFmtId="173" formatCode="_-* #,##0_-;\-* #,##0_-;_-* &quot;-&quot;??_-;_-@_-"/>
  </numFmts>
  <fonts count="2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9" tint="-0.249977111117893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rgb="FFF2F2F2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03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6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7" fillId="16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0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23" borderId="0" applyNumberFormat="0" applyBorder="0" applyAlignment="0" applyProtection="0"/>
    <xf numFmtId="0" fontId="13" fillId="4" borderId="0" applyNumberFormat="0" applyBorder="0" applyAlignment="0" applyProtection="0"/>
    <xf numFmtId="0" fontId="9" fillId="14" borderId="1" applyNumberFormat="0" applyAlignment="0" applyProtection="0"/>
    <xf numFmtId="0" fontId="10" fillId="24" borderId="2" applyNumberFormat="0" applyAlignment="0" applyProtection="0"/>
    <xf numFmtId="0" fontId="17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19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12" fillId="8" borderId="1" applyNumberFormat="0" applyAlignment="0" applyProtection="0"/>
    <xf numFmtId="0" fontId="11" fillId="0" borderId="3" applyNumberFormat="0" applyFill="0" applyAlignment="0" applyProtection="0"/>
    <xf numFmtId="43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72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4" fillId="15" borderId="0" applyNumberFormat="0" applyBorder="0" applyAlignment="0" applyProtection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9" borderId="7" applyNumberFormat="0" applyFont="0" applyAlignment="0" applyProtection="0"/>
    <xf numFmtId="0" fontId="15" fillId="14" borderId="8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6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9">
    <xf numFmtId="0" fontId="0" fillId="0" borderId="0" xfId="0"/>
    <xf numFmtId="0" fontId="0" fillId="0" borderId="0" xfId="0" applyAlignment="1">
      <alignment wrapText="1"/>
    </xf>
    <xf numFmtId="0" fontId="25" fillId="27" borderId="10" xfId="0" applyFont="1" applyFill="1" applyBorder="1" applyAlignment="1">
      <alignment horizontal="center" vertical="center" wrapText="1"/>
    </xf>
    <xf numFmtId="0" fontId="4" fillId="25" borderId="10" xfId="0" applyFont="1" applyFill="1" applyBorder="1" applyAlignment="1">
      <alignment horizontal="center" vertical="center" wrapText="1"/>
    </xf>
    <xf numFmtId="164" fontId="23" fillId="29" borderId="10" xfId="1" applyFont="1" applyFill="1" applyBorder="1" applyAlignment="1">
      <alignment horizontal="center" vertical="center" wrapText="1"/>
    </xf>
    <xf numFmtId="0" fontId="26" fillId="3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vertical="center" wrapText="1"/>
    </xf>
    <xf numFmtId="0" fontId="25" fillId="27" borderId="10" xfId="0" applyFont="1" applyFill="1" applyBorder="1" applyAlignment="1">
      <alignment horizontal="center" vertical="center"/>
    </xf>
    <xf numFmtId="164" fontId="3" fillId="0" borderId="0" xfId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164" fontId="3" fillId="0" borderId="0" xfId="1" applyFont="1" applyFill="1" applyBorder="1" applyAlignment="1">
      <alignment vertical="center" wrapText="1"/>
    </xf>
    <xf numFmtId="0" fontId="3" fillId="0" borderId="0" xfId="0" applyFont="1" applyAlignment="1">
      <alignment horizontal="left" wrapText="1"/>
    </xf>
    <xf numFmtId="0" fontId="25" fillId="27" borderId="0" xfId="0" applyFont="1" applyFill="1" applyAlignment="1">
      <alignment horizontal="center" vertical="center" wrapText="1"/>
    </xf>
    <xf numFmtId="164" fontId="3" fillId="25" borderId="0" xfId="1" applyFont="1" applyFill="1" applyBorder="1" applyAlignment="1">
      <alignment vertical="center" wrapText="1"/>
    </xf>
    <xf numFmtId="0" fontId="3" fillId="25" borderId="0" xfId="0" applyFont="1" applyFill="1" applyAlignment="1">
      <alignment horizontal="center" vertical="center" wrapText="1"/>
    </xf>
    <xf numFmtId="0" fontId="25" fillId="25" borderId="0" xfId="0" applyFont="1" applyFill="1" applyAlignment="1">
      <alignment horizontal="center"/>
    </xf>
    <xf numFmtId="0" fontId="25" fillId="33" borderId="10" xfId="0" applyFont="1" applyFill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25" borderId="0" xfId="0" applyFill="1" applyAlignment="1">
      <alignment horizontal="center" vertical="center" wrapText="1"/>
    </xf>
    <xf numFmtId="0" fontId="0" fillId="25" borderId="0" xfId="0" applyFill="1" applyAlignment="1">
      <alignment wrapText="1"/>
    </xf>
    <xf numFmtId="0" fontId="0" fillId="25" borderId="0" xfId="0" applyFill="1"/>
    <xf numFmtId="0" fontId="0" fillId="25" borderId="10" xfId="0" applyFill="1" applyBorder="1" applyAlignment="1">
      <alignment horizontal="center" vertical="center" wrapText="1"/>
    </xf>
    <xf numFmtId="0" fontId="2" fillId="27" borderId="10" xfId="0" applyFont="1" applyFill="1" applyBorder="1" applyAlignment="1">
      <alignment horizontal="center" vertical="center" wrapText="1"/>
    </xf>
    <xf numFmtId="0" fontId="0" fillId="27" borderId="0" xfId="0" applyFill="1" applyAlignment="1">
      <alignment horizontal="center" vertical="center" wrapText="1"/>
    </xf>
    <xf numFmtId="164" fontId="23" fillId="28" borderId="10" xfId="1" applyFont="1" applyFill="1" applyBorder="1" applyAlignment="1">
      <alignment horizontal="center" vertical="center" wrapText="1"/>
    </xf>
    <xf numFmtId="164" fontId="23" fillId="36" borderId="10" xfId="1" applyFont="1" applyFill="1" applyBorder="1" applyAlignment="1">
      <alignment horizontal="center" vertical="center" wrapText="1"/>
    </xf>
    <xf numFmtId="0" fontId="25" fillId="27" borderId="0" xfId="0" applyFont="1" applyFill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25" borderId="0" xfId="0" applyFont="1" applyFill="1" applyAlignment="1">
      <alignment horizontal="center"/>
    </xf>
    <xf numFmtId="0" fontId="3" fillId="25" borderId="10" xfId="0" applyFont="1" applyFill="1" applyBorder="1" applyAlignment="1">
      <alignment horizontal="center"/>
    </xf>
    <xf numFmtId="0" fontId="3" fillId="35" borderId="10" xfId="0" applyFont="1" applyFill="1" applyBorder="1" applyAlignment="1">
      <alignment horizontal="center"/>
    </xf>
    <xf numFmtId="164" fontId="23" fillId="39" borderId="10" xfId="1" applyFont="1" applyFill="1" applyBorder="1" applyAlignment="1">
      <alignment horizontal="center" vertical="center" wrapText="1"/>
    </xf>
    <xf numFmtId="164" fontId="23" fillId="40" borderId="10" xfId="1" applyFont="1" applyFill="1" applyBorder="1" applyAlignment="1">
      <alignment horizontal="center" vertical="center" wrapText="1"/>
    </xf>
    <xf numFmtId="9" fontId="3" fillId="0" borderId="10" xfId="101" applyFont="1" applyFill="1" applyBorder="1" applyAlignment="1">
      <alignment horizontal="center" vertical="center" wrapText="1"/>
    </xf>
    <xf numFmtId="165" fontId="0" fillId="0" borderId="10" xfId="100" applyFont="1" applyBorder="1"/>
    <xf numFmtId="164" fontId="3" fillId="0" borderId="10" xfId="1" applyFont="1" applyFill="1" applyBorder="1" applyAlignment="1">
      <alignment horizontal="center" vertical="center" wrapText="1"/>
    </xf>
    <xf numFmtId="165" fontId="0" fillId="0" borderId="10" xfId="100" applyFont="1" applyBorder="1" applyAlignment="1">
      <alignment vertical="center"/>
    </xf>
    <xf numFmtId="0" fontId="4" fillId="0" borderId="10" xfId="2" applyFont="1" applyBorder="1" applyAlignment="1">
      <alignment horizontal="left" vertical="center" wrapText="1"/>
    </xf>
    <xf numFmtId="0" fontId="4" fillId="25" borderId="10" xfId="2" applyFont="1" applyFill="1" applyBorder="1" applyAlignment="1">
      <alignment horizontal="left" vertical="center" wrapText="1"/>
    </xf>
    <xf numFmtId="0" fontId="4" fillId="37" borderId="10" xfId="2" applyFont="1" applyFill="1" applyBorder="1" applyAlignment="1">
      <alignment horizontal="left" vertical="center" wrapText="1"/>
    </xf>
    <xf numFmtId="0" fontId="4" fillId="25" borderId="10" xfId="0" applyFont="1" applyFill="1" applyBorder="1" applyAlignment="1">
      <alignment horizontal="left" vertical="center" wrapText="1"/>
    </xf>
    <xf numFmtId="0" fontId="3" fillId="25" borderId="10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3" fillId="2" borderId="12" xfId="2" applyFont="1" applyFill="1" applyBorder="1" applyAlignment="1">
      <alignment horizontal="left" vertical="center" wrapText="1"/>
    </xf>
    <xf numFmtId="165" fontId="0" fillId="0" borderId="10" xfId="10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2" xfId="2" applyFont="1" applyBorder="1" applyAlignment="1">
      <alignment horizontal="left" vertical="center" wrapText="1"/>
    </xf>
    <xf numFmtId="0" fontId="4" fillId="2" borderId="12" xfId="2" applyFont="1" applyFill="1" applyBorder="1" applyAlignment="1">
      <alignment horizontal="left" vertical="center" wrapText="1"/>
    </xf>
    <xf numFmtId="0" fontId="4" fillId="0" borderId="12" xfId="2" applyFont="1" applyBorder="1" applyAlignment="1">
      <alignment horizontal="left" vertical="center" wrapText="1"/>
    </xf>
    <xf numFmtId="0" fontId="4" fillId="25" borderId="12" xfId="0" applyFont="1" applyFill="1" applyBorder="1" applyAlignment="1">
      <alignment horizontal="left" vertical="center" wrapText="1"/>
    </xf>
    <xf numFmtId="0" fontId="5" fillId="25" borderId="12" xfId="0" applyFont="1" applyFill="1" applyBorder="1" applyAlignment="1">
      <alignment horizontal="left" vertical="center" wrapText="1"/>
    </xf>
    <xf numFmtId="0" fontId="27" fillId="25" borderId="12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164" fontId="25" fillId="28" borderId="10" xfId="1" applyFont="1" applyFill="1" applyBorder="1" applyAlignment="1">
      <alignment horizontal="center" vertical="center" wrapText="1"/>
    </xf>
    <xf numFmtId="164" fontId="23" fillId="36" borderId="12" xfId="1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vertical="center"/>
    </xf>
    <xf numFmtId="173" fontId="3" fillId="0" borderId="10" xfId="102" applyNumberFormat="1" applyFont="1" applyFill="1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164" fontId="23" fillId="36" borderId="10" xfId="1" applyFont="1" applyFill="1" applyBorder="1" applyAlignment="1">
      <alignment horizontal="center" vertical="center" wrapText="1"/>
    </xf>
    <xf numFmtId="164" fontId="25" fillId="36" borderId="12" xfId="1" applyFont="1" applyFill="1" applyBorder="1" applyAlignment="1">
      <alignment horizontal="center" vertical="center" wrapText="1"/>
    </xf>
    <xf numFmtId="164" fontId="25" fillId="36" borderId="13" xfId="1" applyFont="1" applyFill="1" applyBorder="1" applyAlignment="1">
      <alignment horizontal="center" vertical="center" wrapText="1"/>
    </xf>
    <xf numFmtId="164" fontId="25" fillId="36" borderId="14" xfId="1" applyFont="1" applyFill="1" applyBorder="1" applyAlignment="1">
      <alignment horizontal="center" vertical="center" wrapText="1"/>
    </xf>
    <xf numFmtId="164" fontId="23" fillId="29" borderId="10" xfId="1" applyFont="1" applyFill="1" applyBorder="1" applyAlignment="1">
      <alignment horizontal="center" vertical="center" wrapText="1"/>
    </xf>
    <xf numFmtId="164" fontId="25" fillId="29" borderId="10" xfId="1" applyFont="1" applyFill="1" applyBorder="1" applyAlignment="1">
      <alignment horizontal="center" vertical="center" wrapText="1"/>
    </xf>
    <xf numFmtId="0" fontId="25" fillId="29" borderId="11" xfId="0" applyFont="1" applyFill="1" applyBorder="1" applyAlignment="1">
      <alignment horizontal="center" vertical="center"/>
    </xf>
    <xf numFmtId="0" fontId="25" fillId="29" borderId="15" xfId="0" applyFont="1" applyFill="1" applyBorder="1" applyAlignment="1">
      <alignment horizontal="center" vertical="center"/>
    </xf>
    <xf numFmtId="0" fontId="25" fillId="38" borderId="11" xfId="0" applyFont="1" applyFill="1" applyBorder="1" applyAlignment="1">
      <alignment horizontal="center" vertical="center"/>
    </xf>
    <xf numFmtId="0" fontId="25" fillId="38" borderId="15" xfId="0" applyFont="1" applyFill="1" applyBorder="1" applyAlignment="1">
      <alignment horizontal="center" vertical="center"/>
    </xf>
    <xf numFmtId="164" fontId="23" fillId="28" borderId="10" xfId="1" applyFont="1" applyFill="1" applyBorder="1" applyAlignment="1">
      <alignment horizontal="center" vertical="center" wrapText="1"/>
    </xf>
    <xf numFmtId="164" fontId="25" fillId="28" borderId="10" xfId="1" applyFont="1" applyFill="1" applyBorder="1" applyAlignment="1">
      <alignment horizontal="center" vertical="center" wrapText="1"/>
    </xf>
    <xf numFmtId="0" fontId="24" fillId="26" borderId="11" xfId="2" applyFont="1" applyFill="1" applyBorder="1" applyAlignment="1">
      <alignment horizontal="center" vertical="center" wrapText="1"/>
    </xf>
    <xf numFmtId="0" fontId="24" fillId="26" borderId="15" xfId="2" applyFont="1" applyFill="1" applyBorder="1" applyAlignment="1">
      <alignment horizontal="center" vertical="center" wrapText="1"/>
    </xf>
    <xf numFmtId="0" fontId="25" fillId="30" borderId="12" xfId="2" applyFont="1" applyFill="1" applyBorder="1" applyAlignment="1">
      <alignment horizontal="center" vertical="center" wrapText="1"/>
    </xf>
    <xf numFmtId="0" fontId="25" fillId="30" borderId="10" xfId="2" applyFont="1" applyFill="1" applyBorder="1" applyAlignment="1">
      <alignment horizontal="center" vertical="center"/>
    </xf>
    <xf numFmtId="0" fontId="25" fillId="40" borderId="11" xfId="0" applyFont="1" applyFill="1" applyBorder="1" applyAlignment="1">
      <alignment horizontal="center" vertical="center"/>
    </xf>
    <xf numFmtId="0" fontId="25" fillId="40" borderId="15" xfId="0" applyFont="1" applyFill="1" applyBorder="1" applyAlignment="1">
      <alignment horizontal="center" vertical="center"/>
    </xf>
    <xf numFmtId="164" fontId="23" fillId="40" borderId="10" xfId="1" applyFont="1" applyFill="1" applyBorder="1" applyAlignment="1">
      <alignment horizontal="center" vertical="center" wrapText="1"/>
    </xf>
    <xf numFmtId="164" fontId="25" fillId="40" borderId="10" xfId="1" applyFont="1" applyFill="1" applyBorder="1" applyAlignment="1">
      <alignment horizontal="center" vertical="center" wrapText="1"/>
    </xf>
    <xf numFmtId="164" fontId="25" fillId="36" borderId="10" xfId="1" applyFont="1" applyFill="1" applyBorder="1" applyAlignment="1">
      <alignment horizontal="center" vertical="center" wrapText="1"/>
    </xf>
    <xf numFmtId="164" fontId="25" fillId="36" borderId="11" xfId="1" applyFont="1" applyFill="1" applyBorder="1" applyAlignment="1">
      <alignment horizontal="center" vertical="center" wrapText="1"/>
    </xf>
    <xf numFmtId="164" fontId="25" fillId="36" borderId="15" xfId="1" applyFont="1" applyFill="1" applyBorder="1" applyAlignment="1">
      <alignment horizontal="center" vertical="center" wrapText="1"/>
    </xf>
    <xf numFmtId="0" fontId="0" fillId="31" borderId="16" xfId="0" applyFill="1" applyBorder="1" applyAlignment="1">
      <alignment horizontal="center" vertical="center" wrapText="1"/>
    </xf>
    <xf numFmtId="0" fontId="0" fillId="31" borderId="17" xfId="0" applyFill="1" applyBorder="1" applyAlignment="1">
      <alignment horizontal="center" vertical="center" wrapText="1"/>
    </xf>
    <xf numFmtId="0" fontId="0" fillId="31" borderId="0" xfId="0" applyFill="1" applyAlignment="1">
      <alignment horizontal="center" vertical="center" wrapText="1"/>
    </xf>
    <xf numFmtId="0" fontId="25" fillId="28" borderId="11" xfId="0" applyFont="1" applyFill="1" applyBorder="1" applyAlignment="1">
      <alignment horizontal="center" vertical="center" wrapText="1"/>
    </xf>
    <xf numFmtId="0" fontId="25" fillId="28" borderId="15" xfId="0" applyFont="1" applyFill="1" applyBorder="1" applyAlignment="1">
      <alignment horizontal="center" vertical="center" wrapText="1"/>
    </xf>
    <xf numFmtId="164" fontId="23" fillId="39" borderId="10" xfId="1" applyFont="1" applyFill="1" applyBorder="1" applyAlignment="1">
      <alignment horizontal="center" vertical="center" wrapText="1"/>
    </xf>
    <xf numFmtId="164" fontId="25" fillId="39" borderId="10" xfId="1" applyFont="1" applyFill="1" applyBorder="1" applyAlignment="1">
      <alignment horizontal="center" vertical="center" wrapText="1"/>
    </xf>
    <xf numFmtId="0" fontId="25" fillId="39" borderId="11" xfId="0" applyFont="1" applyFill="1" applyBorder="1" applyAlignment="1">
      <alignment horizontal="center" vertical="center" wrapText="1"/>
    </xf>
    <xf numFmtId="0" fontId="25" fillId="39" borderId="15" xfId="0" applyFont="1" applyFill="1" applyBorder="1" applyAlignment="1">
      <alignment horizontal="center" vertical="center" wrapText="1"/>
    </xf>
    <xf numFmtId="0" fontId="2" fillId="36" borderId="11" xfId="0" applyFont="1" applyFill="1" applyBorder="1" applyAlignment="1">
      <alignment horizontal="center" vertical="center" wrapText="1"/>
    </xf>
    <xf numFmtId="0" fontId="2" fillId="36" borderId="15" xfId="0" applyFont="1" applyFill="1" applyBorder="1" applyAlignment="1">
      <alignment horizontal="center" vertical="center" wrapText="1"/>
    </xf>
    <xf numFmtId="0" fontId="2" fillId="35" borderId="10" xfId="0" applyFont="1" applyFill="1" applyBorder="1" applyAlignment="1">
      <alignment horizontal="center" vertical="center" wrapText="1"/>
    </xf>
  </cellXfs>
  <cellStyles count="103">
    <cellStyle name="20% - Accent1" xfId="3" xr:uid="{BC15BC44-72F5-4C54-9AE0-9ED60AEAC65B}"/>
    <cellStyle name="20% - Accent2" xfId="4" xr:uid="{DED39C24-B93D-4C93-AD32-E1AD0108FB24}"/>
    <cellStyle name="20% - Accent3" xfId="5" xr:uid="{A5916B3E-2B90-4D74-98E0-623E06388D6F}"/>
    <cellStyle name="20% - Accent4" xfId="6" xr:uid="{85185872-59C3-47BB-977F-6E5E65D4D053}"/>
    <cellStyle name="20% - Accent5" xfId="7" xr:uid="{1A775B3D-9B42-4ADA-9A55-896F5E5DAB41}"/>
    <cellStyle name="20% - Accent6" xfId="8" xr:uid="{D3FED1E5-3688-4CE3-994F-06DC4876E980}"/>
    <cellStyle name="40% - Accent1" xfId="9" xr:uid="{95257C50-AE6F-4783-B7AA-6E1DD11EC291}"/>
    <cellStyle name="40% - Accent2" xfId="10" xr:uid="{941B55EE-95E0-4572-A4DE-6402D1A86CEA}"/>
    <cellStyle name="40% - Accent3" xfId="11" xr:uid="{241F6FE8-8334-4700-AF3B-6AA74B6FD239}"/>
    <cellStyle name="40% - Accent4" xfId="12" xr:uid="{A6EF28F2-A1F7-489B-91A2-D11FEC81B34A}"/>
    <cellStyle name="40% - Accent5" xfId="13" xr:uid="{538DB08A-B0F5-47D1-B108-643C54450008}"/>
    <cellStyle name="40% - Accent6" xfId="14" xr:uid="{094F4DE0-507C-444C-AC67-43A2E143BDC4}"/>
    <cellStyle name="60% - Accent1" xfId="15" xr:uid="{DC62E145-13D0-4A46-82A9-D4F6167E574A}"/>
    <cellStyle name="60% - Accent2" xfId="16" xr:uid="{BB970CA8-7D86-4A0B-95F8-6D02CA40D89D}"/>
    <cellStyle name="60% - Accent3" xfId="17" xr:uid="{91531C8B-1894-4DA5-BAB1-7E4161531F4A}"/>
    <cellStyle name="60% - Accent4" xfId="18" xr:uid="{97F03039-52C4-4928-A334-DC5A9760F896}"/>
    <cellStyle name="60% - Accent5" xfId="19" xr:uid="{5E99915B-A57C-4C12-8E44-7C2A9B065CFF}"/>
    <cellStyle name="60% - Accent6" xfId="20" xr:uid="{F153F017-2138-4CBF-A7CA-C6AF81F392B6}"/>
    <cellStyle name="Accent1" xfId="21" xr:uid="{90237493-430A-4C66-A2F8-C0F9B265BB49}"/>
    <cellStyle name="Accent2" xfId="22" xr:uid="{983CAFFA-5383-4E3B-BD06-7CCA7830D88C}"/>
    <cellStyle name="Accent3" xfId="23" xr:uid="{057A755D-8DF1-4632-96D5-4AF92A788A58}"/>
    <cellStyle name="Accent4" xfId="24" xr:uid="{91B53FD8-20FB-4363-B574-C9A912EDC105}"/>
    <cellStyle name="Accent5" xfId="25" xr:uid="{4D558BC3-4FE4-401E-8E89-9DF7B2703568}"/>
    <cellStyle name="Accent6" xfId="26" xr:uid="{1ADF001E-5316-4AE5-B5B6-DEA83AAADCE9}"/>
    <cellStyle name="Bad" xfId="27" xr:uid="{BFC0DDA9-7717-4192-AB3E-93A2C96F40F9}"/>
    <cellStyle name="Calculation" xfId="28" xr:uid="{28C107F8-7708-4752-AB02-1DE50E4ACA7B}"/>
    <cellStyle name="Check Cell" xfId="29" xr:uid="{C3DECE52-0DB6-43F1-BD17-B0366713B35F}"/>
    <cellStyle name="Explanatory Text" xfId="30" xr:uid="{CB13487B-1BF7-4D56-85BA-67BD34F2BB55}"/>
    <cellStyle name="Good" xfId="31" xr:uid="{AD2B8420-9322-4841-B9AE-9FEBD7A8A975}"/>
    <cellStyle name="Heading 1" xfId="32" xr:uid="{78DF2583-A1A7-4C1B-BD14-93A2CCEE2082}"/>
    <cellStyle name="Heading 2" xfId="33" xr:uid="{7399A44C-F2A1-4DC5-99BB-927BD3DF54D5}"/>
    <cellStyle name="Heading 3" xfId="34" xr:uid="{F82EF18D-4945-4E25-8602-BF58EE35014E}"/>
    <cellStyle name="Heading 4" xfId="35" xr:uid="{76D03580-5261-4388-AD6C-6AC14C8DB172}"/>
    <cellStyle name="Input" xfId="36" xr:uid="{D5A708AE-5CC8-4025-BB15-D2FB5C972BE1}"/>
    <cellStyle name="Linked Cell" xfId="37" xr:uid="{4A1D73E2-7C32-401B-830B-3B3291C3A3F9}"/>
    <cellStyle name="Millares" xfId="102" builtinId="3"/>
    <cellStyle name="Millares 2" xfId="38" xr:uid="{E1392D43-5897-47D8-92C7-7DF1B41BF812}"/>
    <cellStyle name="Millares 2 2" xfId="39" xr:uid="{B5D015E8-BDAD-4291-8846-8024D9DF58E9}"/>
    <cellStyle name="Millares 2 3" xfId="40" xr:uid="{AB2FC320-DB77-4250-80F5-DF5E990D9C70}"/>
    <cellStyle name="Millares 3" xfId="41" xr:uid="{03F56404-000E-4A83-A013-6F55588663A0}"/>
    <cellStyle name="Millares 4" xfId="42" xr:uid="{B53F1499-F152-4586-BDE3-53C3E7BACD7E}"/>
    <cellStyle name="Moneda" xfId="1" builtinId="4"/>
    <cellStyle name="Moneda [0]" xfId="100" builtinId="7"/>
    <cellStyle name="Moneda [0] 2" xfId="44" xr:uid="{66666FAB-368E-4B66-8714-959085D6B58B}"/>
    <cellStyle name="Moneda [0] 2 2" xfId="45" xr:uid="{DE62E25D-DFD0-4C4E-B3E3-0D24485B5A2E}"/>
    <cellStyle name="Moneda [0] 2 3" xfId="46" xr:uid="{C4BB2C8D-C9E7-453E-B320-1937EC6507E2}"/>
    <cellStyle name="Moneda [0] 3" xfId="47" xr:uid="{270D51E3-6B9D-4E73-AE45-4932B930EDE5}"/>
    <cellStyle name="Moneda [0] 4" xfId="48" xr:uid="{1A3D7DF4-849A-4943-A3E3-3C8BEE3651E7}"/>
    <cellStyle name="Moneda [0] 5" xfId="49" xr:uid="{F8FB151B-B136-4337-ACA2-0D84B27D6E9C}"/>
    <cellStyle name="Moneda [0] 6" xfId="50" xr:uid="{76EA778E-461F-4099-B252-B5E93EA82D45}"/>
    <cellStyle name="Moneda 10" xfId="51" xr:uid="{7F97D15A-38A2-4CC9-B024-344065157D3B}"/>
    <cellStyle name="Moneda 11" xfId="52" xr:uid="{BF18511A-9492-421C-AEEA-24BBF6343D70}"/>
    <cellStyle name="Moneda 12" xfId="53" xr:uid="{EF09440F-E154-4CA0-A9C7-35CF5EF0EFB0}"/>
    <cellStyle name="Moneda 13" xfId="54" xr:uid="{FB0E0D13-5BE7-4B5C-B879-AC7C9146E55F}"/>
    <cellStyle name="Moneda 14" xfId="55" xr:uid="{31DBE313-02E0-4FF6-9EE7-56BA611ABB62}"/>
    <cellStyle name="Moneda 15" xfId="56" xr:uid="{8C9E63B1-995A-48B7-A4C1-85D5F313C098}"/>
    <cellStyle name="Moneda 16" xfId="57" xr:uid="{0294B171-FA4B-4768-A8B4-19CAFB917C8F}"/>
    <cellStyle name="Moneda 17" xfId="58" xr:uid="{9EB918AE-1D32-46C9-A902-F97A0885008B}"/>
    <cellStyle name="Moneda 18" xfId="59" xr:uid="{BF94D453-DC14-49B2-9510-CEFBAD6A8D07}"/>
    <cellStyle name="Moneda 19" xfId="60" xr:uid="{29ADDDFA-EA9D-4029-B751-CC1B2718355D}"/>
    <cellStyle name="Moneda 2" xfId="61" xr:uid="{4C1018B0-B2F6-4F3A-B2BD-65C8B9F1DE10}"/>
    <cellStyle name="Moneda 2 2" xfId="62" xr:uid="{E3B431FF-17EB-4A86-91AC-7DECF7F5615D}"/>
    <cellStyle name="Moneda 2 3" xfId="63" xr:uid="{93651608-C866-494D-B58E-544525BF2E12}"/>
    <cellStyle name="Moneda 20" xfId="64" xr:uid="{BF11D7E5-E04E-4727-A14F-3178626B8617}"/>
    <cellStyle name="Moneda 21" xfId="65" xr:uid="{F0E1169F-5495-4C0D-B4B2-0B7A71CF797B}"/>
    <cellStyle name="Moneda 22" xfId="43" xr:uid="{94DC7911-D3D9-47BF-B581-D9F5A26C5753}"/>
    <cellStyle name="Moneda 23" xfId="95" xr:uid="{EC5F7278-71C2-44B7-A74E-E75537C13ADB}"/>
    <cellStyle name="Moneda 24" xfId="97" xr:uid="{5B443D32-7A2A-4D66-9E9E-B4655DD0241E}"/>
    <cellStyle name="Moneda 25" xfId="94" xr:uid="{9CFA07A2-3BA5-4AC6-BF0F-6AECD8BA744B}"/>
    <cellStyle name="Moneda 26" xfId="98" xr:uid="{9A823B46-D44B-4960-B344-EE85A10FD89F}"/>
    <cellStyle name="Moneda 27" xfId="93" xr:uid="{786AD50F-9C3C-4D41-A1E0-81E32BB29285}"/>
    <cellStyle name="Moneda 28" xfId="99" xr:uid="{571D8AC7-AC4B-4EEC-B8F9-F7B290A3B1E7}"/>
    <cellStyle name="Moneda 29" xfId="92" xr:uid="{A6895DC0-63F3-4AA0-8AFA-DBB8407609AA}"/>
    <cellStyle name="Moneda 3" xfId="66" xr:uid="{FFDC7054-B576-493A-8B64-374B615099E7}"/>
    <cellStyle name="Moneda 3 2" xfId="67" xr:uid="{08A9D9A5-1BE9-42DE-AB44-8247A813B12E}"/>
    <cellStyle name="Moneda 3 3" xfId="68" xr:uid="{6C176DF1-A794-4D3C-9D36-FA6B4A9D3C49}"/>
    <cellStyle name="Moneda 30" xfId="96" xr:uid="{86BAE109-E4D0-4F12-8ACF-995403812D3F}"/>
    <cellStyle name="Moneda 31" xfId="91" xr:uid="{1D69FBF1-F2BA-4D2F-8765-74B0ABD9EE25}"/>
    <cellStyle name="Moneda 4" xfId="69" xr:uid="{639359B1-E77D-4DCE-AF5A-6BC9191A6818}"/>
    <cellStyle name="Moneda 5" xfId="70" xr:uid="{4E68BEC8-0376-444A-A558-E8F092363F1F}"/>
    <cellStyle name="Moneda 6" xfId="71" xr:uid="{B5BFD187-B57A-474A-9EC6-BC5ACA19D03F}"/>
    <cellStyle name="Moneda 7" xfId="72" xr:uid="{61FC9ECD-EA24-45FD-B99D-F0D0956535C9}"/>
    <cellStyle name="Moneda 8" xfId="73" xr:uid="{7788CC97-24C5-42EE-9ED0-2DFEFC756E5F}"/>
    <cellStyle name="Moneda 9" xfId="74" xr:uid="{C8481BE1-4092-49E7-AA24-C76BAA059575}"/>
    <cellStyle name="Neutral 2" xfId="75" xr:uid="{1D4B2067-0D16-4584-A031-6E9A575E2483}"/>
    <cellStyle name="Normal" xfId="0" builtinId="0"/>
    <cellStyle name="Normal 2" xfId="2" xr:uid="{E9CDCA3D-ED7E-4589-981C-32AD1FF68196}"/>
    <cellStyle name="Normal 2 2" xfId="76" xr:uid="{68AEB52D-F44F-48AB-8BA7-D3E13BA1B93C}"/>
    <cellStyle name="Normal 2 3" xfId="77" xr:uid="{265B5AEF-657A-41F6-AFD8-70FA2555E4EB}"/>
    <cellStyle name="Normal 2 4" xfId="78" xr:uid="{D076E44F-E1B7-4C2A-B33A-521CFF96851F}"/>
    <cellStyle name="Normal 2 4 2" xfId="79" xr:uid="{8346A499-8A04-41D8-B94A-B1CE3D5FADD9}"/>
    <cellStyle name="Normal 3" xfId="80" xr:uid="{B00E716E-54D6-4B19-B4CB-68CEAA3BDEA2}"/>
    <cellStyle name="Normal 4" xfId="81" xr:uid="{EE3FB29A-1307-491D-BED1-B51D306BF8ED}"/>
    <cellStyle name="Note" xfId="82" xr:uid="{F0561E6B-D400-49B5-A586-4A226A97F00E}"/>
    <cellStyle name="Output" xfId="83" xr:uid="{7976D4CA-963A-4EF3-A69F-4F75E5476CB2}"/>
    <cellStyle name="Porcentaje" xfId="101" builtinId="5"/>
    <cellStyle name="Porcentaje 2" xfId="84" xr:uid="{EA761BD1-BE1D-4715-8FB0-ABAAA1F9818D}"/>
    <cellStyle name="Porcentaje 2 2" xfId="85" xr:uid="{AAD0C307-C79E-4CDA-83F5-8361197DB42E}"/>
    <cellStyle name="Porcentual 2" xfId="86" xr:uid="{8CFA6BF5-2B7A-49FD-A19B-FFE66153C295}"/>
    <cellStyle name="Porcentual 3" xfId="87" xr:uid="{F9731309-8D60-43A6-8207-7ACF41BE8305}"/>
    <cellStyle name="Title" xfId="88" xr:uid="{541B9E33-9965-4760-846C-ABC25850C5E7}"/>
    <cellStyle name="Total 2" xfId="89" xr:uid="{046D56F2-1A23-447B-A80C-4462B8AFF3EA}"/>
    <cellStyle name="Warning Text" xfId="90" xr:uid="{B9293C2A-F4CB-46FF-9677-DCE664CCAF1A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aleria Peláez Giraldo" id="{CB739806-D6B6-2845-A777-6817A0C6AF47}" userId="62819c192a9e865f" providerId="Windows Liv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8132C4AE-DDF9-F843-B34A-A967679C4AD4}">
    <text xml:space="preserve">DISCIRMINAR EL IVA Y EL IMPUESTO AL CONSUMO.
</text>
  </threadedComment>
  <threadedComment ref="J2" dT="2026-03-04T16:44:54.68" personId="{CB739806-D6B6-2845-A777-6817A0C6AF47}" id="{29E9C52B-6301-4C01-BAE1-0BC603E1DF73}">
    <text xml:space="preserve">DISCIRMINAR EL IVA Y EL IMPUESTO AL CONSUMO.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113A2734-B163-444A-AA03-1CA5326B563C}">
    <text xml:space="preserve">DISCIRMINAR EL IVA Y EL IMPUESTO AL CONSUMO.
</text>
  </threadedComment>
  <threadedComment ref="J2" dT="2026-03-04T16:45:41.42" personId="{CB739806-D6B6-2845-A777-6817A0C6AF47}" id="{E603BE4A-2A84-ED47-B156-A18BE352789B}">
    <text>DISCRIMINAR EL IVA Y EL
 IMPUESTO AL CONSUMO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F9903807-4289-724D-B459-92EFAEC9B118}">
    <text xml:space="preserve">DISCIRMINAR EL IVA Y EL IMPUESTO AL CONSUMO.
</text>
  </threadedComment>
  <threadedComment ref="J2" dT="2026-03-04T16:45:41.42" personId="{CB739806-D6B6-2845-A777-6817A0C6AF47}" id="{4A7EC98A-4CDA-1141-A684-51338B54F639}">
    <text>DISCRIMINAR EL IVA Y EL
 IMPUESTO AL CONSUMO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84C730B4-EADA-8348-B81D-62E53F529629}">
    <text xml:space="preserve">DISCIRMINAR EL IVA Y EL IMPUESTO AL CONSUMO.
</text>
  </threadedComment>
  <threadedComment ref="J2" dT="2026-03-04T16:45:41.42" personId="{CB739806-D6B6-2845-A777-6817A0C6AF47}" id="{7F79A298-A606-A14E-A170-46FAE87D0DC4}">
    <text>DISCRIMINAR EL IVA Y EL
 IMPUESTO AL CONSUMO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CF4E306F-0F02-604F-AD97-694843E7FA03}">
    <text xml:space="preserve">DISCIRMINAR EL IVA Y EL IMPUESTO AL CONSUMO.
</text>
  </threadedComment>
  <threadedComment ref="J2" dT="2026-03-04T16:45:41.42" personId="{CB739806-D6B6-2845-A777-6817A0C6AF47}" id="{72A2C5FF-8C20-734B-A7AF-0CB9D855BA59}">
    <text>DISCRIMINAR EL IVA Y EL
 IMPUESTO AL CONSUMO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30B11B6E-19B3-7D46-8516-B3A88F96666C}">
    <text xml:space="preserve">DISCIRMINAR EL IVA Y EL IMPUESTO AL CONSUMO.
</text>
  </threadedComment>
  <threadedComment ref="J2" dT="2026-03-04T16:45:41.42" personId="{CB739806-D6B6-2845-A777-6817A0C6AF47}" id="{7C30F2A2-D659-0343-9891-226F8CBF02EB}">
    <text>DISCRIMINAR EL IVA Y EL
 IMPUESTO AL CONSUMO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F132779C-41AF-EB40-951A-314455DF0759}">
    <text xml:space="preserve">DISCIRMINAR EL IVA Y EL IMPUESTO AL CONSUMO.
</text>
  </threadedComment>
  <threadedComment ref="J2" dT="2026-03-04T16:45:41.42" personId="{CB739806-D6B6-2845-A777-6817A0C6AF47}" id="{A769CDAD-062B-F144-B87C-951BF67C3D3B}">
    <text>DISCRIMINAR EL IVA Y EL
 IMPUESTO AL CONSUMO</text>
  </threadedComment>
  <threadedComment ref="P2" dT="2026-03-04T16:45:41.42" personId="{CB739806-D6B6-2845-A777-6817A0C6AF47}" id="{EE5C6257-D3C1-0747-B48C-8F4BFA4B6341}">
    <text>DISCRIMINAR EL IVA Y EL
 IMPUESTO AL CONSUMO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D2" dT="2026-03-04T16:44:54.68" personId="{CB739806-D6B6-2845-A777-6817A0C6AF47}" id="{A283E83B-EB08-2942-BB84-BF5D78A0129A}">
    <text xml:space="preserve">DISCIRMINAR EL IVA Y EL IMPUESTO AL CONSUMO.
</text>
  </threadedComment>
  <threadedComment ref="J2" dT="2026-03-04T16:45:41.42" personId="{CB739806-D6B6-2845-A777-6817A0C6AF47}" id="{31F37D8D-9916-9F49-81C7-AB7AB50AAF1A}">
    <text>DISCRIMINAR EL IVA Y EL
 IMPUESTO AL CONSUMO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7.xml"/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8.xml"/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CF1AE-FB23-3640-BCB7-0D9CB02BD7DC}">
  <dimension ref="A1:N13"/>
  <sheetViews>
    <sheetView workbookViewId="0">
      <selection activeCell="H3" sqref="H3"/>
    </sheetView>
  </sheetViews>
  <sheetFormatPr defaultColWidth="11.42578125" defaultRowHeight="15"/>
  <cols>
    <col min="1" max="2" width="39.85546875" style="6" customWidth="1"/>
    <col min="3" max="3" width="12.42578125" style="12" customWidth="1"/>
    <col min="4" max="4" width="15.28515625" style="12" customWidth="1"/>
    <col min="5" max="9" width="11.42578125" customWidth="1"/>
    <col min="10" max="10" width="13" customWidth="1"/>
    <col min="11" max="11" width="22.140625" customWidth="1"/>
    <col min="12" max="12" width="25.7109375" customWidth="1"/>
    <col min="13" max="13" width="24.28515625" customWidth="1"/>
  </cols>
  <sheetData>
    <row r="1" spans="1:14" ht="44.1" customHeight="1">
      <c r="A1" s="96" t="s">
        <v>0</v>
      </c>
      <c r="B1" s="96" t="s">
        <v>1</v>
      </c>
      <c r="C1" s="64" t="s">
        <v>2</v>
      </c>
      <c r="D1" s="64"/>
      <c r="E1" s="64"/>
      <c r="F1" s="59"/>
      <c r="G1" s="59"/>
      <c r="H1" s="59"/>
      <c r="I1" s="65" t="s">
        <v>3</v>
      </c>
      <c r="J1" s="66"/>
      <c r="K1" s="67"/>
    </row>
    <row r="2" spans="1:14" ht="33" customHeight="1">
      <c r="A2" s="97"/>
      <c r="B2" s="97"/>
      <c r="C2" s="29" t="s">
        <v>4</v>
      </c>
      <c r="D2" s="29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29" t="s">
        <v>4</v>
      </c>
      <c r="J2" s="29" t="s">
        <v>5</v>
      </c>
      <c r="K2" s="29" t="s">
        <v>6</v>
      </c>
      <c r="L2" s="29" t="s">
        <v>7</v>
      </c>
      <c r="M2" s="29" t="s">
        <v>8</v>
      </c>
      <c r="N2" s="29" t="s">
        <v>9</v>
      </c>
    </row>
    <row r="3" spans="1:14">
      <c r="A3" s="98" t="s">
        <v>10</v>
      </c>
      <c r="B3" s="7" t="s">
        <v>11</v>
      </c>
      <c r="C3" s="39" t="s">
        <v>12</v>
      </c>
      <c r="D3" s="37">
        <v>0.08</v>
      </c>
      <c r="E3" s="39" t="s">
        <v>12</v>
      </c>
      <c r="F3" s="39">
        <v>13699.8</v>
      </c>
      <c r="G3" s="39">
        <v>14040</v>
      </c>
      <c r="H3" s="39">
        <f>+MEDIAN(E3:G3)</f>
        <v>13869.9</v>
      </c>
      <c r="I3" s="40">
        <v>18000</v>
      </c>
      <c r="J3" s="37">
        <v>0.08</v>
      </c>
      <c r="K3" s="38">
        <f>+I3*1.08</f>
        <v>19440</v>
      </c>
      <c r="L3" s="60">
        <v>16700.04</v>
      </c>
      <c r="M3" s="60">
        <v>17280</v>
      </c>
      <c r="N3" s="39">
        <f>+MEDIAN(K3:M3)</f>
        <v>17280</v>
      </c>
    </row>
    <row r="4" spans="1:14" ht="30">
      <c r="A4" s="98" t="s">
        <v>10</v>
      </c>
      <c r="B4" s="7" t="s">
        <v>13</v>
      </c>
      <c r="C4" s="39" t="s">
        <v>12</v>
      </c>
      <c r="D4" s="37">
        <v>0.08</v>
      </c>
      <c r="E4" s="39" t="s">
        <v>12</v>
      </c>
      <c r="F4" s="39">
        <v>32799.599999999999</v>
      </c>
      <c r="G4" s="39">
        <v>21600</v>
      </c>
      <c r="H4" s="39">
        <f t="shared" ref="H4:H13" si="0">+MEDIAN(E4:G4)</f>
        <v>27199.8</v>
      </c>
      <c r="I4" s="40">
        <v>25000</v>
      </c>
      <c r="J4" s="37">
        <v>0.08</v>
      </c>
      <c r="K4" s="38">
        <f t="shared" ref="K4:K13" si="1">+I4*1.08</f>
        <v>27000</v>
      </c>
      <c r="L4" s="60">
        <v>35799.839999999997</v>
      </c>
      <c r="M4" s="60">
        <v>25920</v>
      </c>
      <c r="N4" s="39">
        <f t="shared" ref="N4:N13" si="2">+MEDIAN(K4:M4)</f>
        <v>27000</v>
      </c>
    </row>
    <row r="5" spans="1:14">
      <c r="A5" s="98" t="s">
        <v>10</v>
      </c>
      <c r="B5" s="7" t="s">
        <v>14</v>
      </c>
      <c r="C5" s="39" t="s">
        <v>12</v>
      </c>
      <c r="D5" s="37">
        <v>0.08</v>
      </c>
      <c r="E5" s="39" t="s">
        <v>12</v>
      </c>
      <c r="F5" s="39">
        <v>32799.599999999999</v>
      </c>
      <c r="G5" s="39">
        <v>15120</v>
      </c>
      <c r="H5" s="39">
        <f t="shared" si="0"/>
        <v>23959.8</v>
      </c>
      <c r="I5" s="40">
        <v>25000</v>
      </c>
      <c r="J5" s="37">
        <v>0.08</v>
      </c>
      <c r="K5" s="38">
        <f t="shared" si="1"/>
        <v>27000</v>
      </c>
      <c r="L5" s="60">
        <v>35799.839999999997</v>
      </c>
      <c r="M5" s="60">
        <v>17280</v>
      </c>
      <c r="N5" s="39">
        <f t="shared" si="2"/>
        <v>27000</v>
      </c>
    </row>
    <row r="6" spans="1:14" ht="45">
      <c r="A6" s="98" t="s">
        <v>10</v>
      </c>
      <c r="B6" s="7" t="s">
        <v>15</v>
      </c>
      <c r="C6" s="39" t="s">
        <v>12</v>
      </c>
      <c r="D6" s="37">
        <v>0.08</v>
      </c>
      <c r="E6" s="39" t="s">
        <v>12</v>
      </c>
      <c r="F6" s="39">
        <v>13899.6</v>
      </c>
      <c r="G6" s="39">
        <v>12960</v>
      </c>
      <c r="H6" s="39">
        <f t="shared" si="0"/>
        <v>13429.8</v>
      </c>
      <c r="I6" s="40">
        <v>15000</v>
      </c>
      <c r="J6" s="37">
        <v>0.08</v>
      </c>
      <c r="K6" s="38">
        <f t="shared" si="1"/>
        <v>16200.000000000002</v>
      </c>
      <c r="L6" s="60">
        <v>16899.84</v>
      </c>
      <c r="M6" s="60">
        <v>14040</v>
      </c>
      <c r="N6" s="39">
        <f t="shared" si="2"/>
        <v>16200.000000000002</v>
      </c>
    </row>
    <row r="7" spans="1:14" ht="30">
      <c r="A7" s="98" t="s">
        <v>10</v>
      </c>
      <c r="B7" s="7" t="s">
        <v>16</v>
      </c>
      <c r="C7" s="39" t="s">
        <v>12</v>
      </c>
      <c r="D7" s="37">
        <v>0.08</v>
      </c>
      <c r="E7" s="39" t="s">
        <v>12</v>
      </c>
      <c r="F7" s="39">
        <v>32799.599999999999</v>
      </c>
      <c r="G7" s="39">
        <v>21600</v>
      </c>
      <c r="H7" s="39">
        <f t="shared" si="0"/>
        <v>27199.8</v>
      </c>
      <c r="I7" s="40">
        <v>22000</v>
      </c>
      <c r="J7" s="37">
        <v>0.08</v>
      </c>
      <c r="K7" s="38">
        <f t="shared" si="1"/>
        <v>23760</v>
      </c>
      <c r="L7" s="60">
        <v>35799.839999999997</v>
      </c>
      <c r="M7" s="60">
        <v>25920</v>
      </c>
      <c r="N7" s="39">
        <f t="shared" si="2"/>
        <v>25920</v>
      </c>
    </row>
    <row r="8" spans="1:14">
      <c r="A8" s="98" t="s">
        <v>10</v>
      </c>
      <c r="B8" s="7" t="s">
        <v>17</v>
      </c>
      <c r="C8" s="39" t="s">
        <v>12</v>
      </c>
      <c r="D8" s="37">
        <v>0.08</v>
      </c>
      <c r="E8" s="39" t="s">
        <v>12</v>
      </c>
      <c r="F8" s="39">
        <v>27699.84</v>
      </c>
      <c r="G8" s="39">
        <v>12960</v>
      </c>
      <c r="H8" s="39">
        <f t="shared" si="0"/>
        <v>20329.919999999998</v>
      </c>
      <c r="I8" s="40">
        <v>18000</v>
      </c>
      <c r="J8" s="37">
        <v>0.08</v>
      </c>
      <c r="K8" s="38">
        <f t="shared" si="1"/>
        <v>19440</v>
      </c>
      <c r="L8" s="60">
        <v>30700.080000000002</v>
      </c>
      <c r="M8" s="60">
        <v>14040</v>
      </c>
      <c r="N8" s="39">
        <f t="shared" si="2"/>
        <v>19440</v>
      </c>
    </row>
    <row r="9" spans="1:14">
      <c r="A9" s="98" t="s">
        <v>10</v>
      </c>
      <c r="B9" s="7" t="s">
        <v>18</v>
      </c>
      <c r="C9" s="39" t="s">
        <v>12</v>
      </c>
      <c r="D9" s="37">
        <v>0.08</v>
      </c>
      <c r="E9" s="39" t="s">
        <v>12</v>
      </c>
      <c r="F9" s="39">
        <v>32799.599999999999</v>
      </c>
      <c r="G9" s="39">
        <v>21600</v>
      </c>
      <c r="H9" s="39">
        <f t="shared" si="0"/>
        <v>27199.8</v>
      </c>
      <c r="I9" s="40">
        <v>25000</v>
      </c>
      <c r="J9" s="37">
        <v>0.08</v>
      </c>
      <c r="K9" s="38">
        <f t="shared" si="1"/>
        <v>27000</v>
      </c>
      <c r="L9" s="60">
        <v>35799.839999999997</v>
      </c>
      <c r="M9" s="60">
        <v>25920</v>
      </c>
      <c r="N9" s="39">
        <f t="shared" si="2"/>
        <v>27000</v>
      </c>
    </row>
    <row r="10" spans="1:14" ht="30">
      <c r="A10" s="98" t="s">
        <v>10</v>
      </c>
      <c r="B10" s="7" t="s">
        <v>19</v>
      </c>
      <c r="C10" s="39" t="s">
        <v>12</v>
      </c>
      <c r="D10" s="37">
        <v>0.08</v>
      </c>
      <c r="E10" s="39" t="s">
        <v>12</v>
      </c>
      <c r="F10" s="39">
        <v>22600.080000000002</v>
      </c>
      <c r="G10" s="39">
        <v>14040</v>
      </c>
      <c r="H10" s="39">
        <f t="shared" si="0"/>
        <v>18320.04</v>
      </c>
      <c r="I10" s="40">
        <v>15000</v>
      </c>
      <c r="J10" s="37">
        <v>0.08</v>
      </c>
      <c r="K10" s="38">
        <f t="shared" si="1"/>
        <v>16200.000000000002</v>
      </c>
      <c r="L10" s="60">
        <v>25600.32</v>
      </c>
      <c r="M10" s="60">
        <v>17280</v>
      </c>
      <c r="N10" s="39">
        <f t="shared" si="2"/>
        <v>17280</v>
      </c>
    </row>
    <row r="11" spans="1:14">
      <c r="A11" s="98" t="s">
        <v>10</v>
      </c>
      <c r="B11" s="7" t="s">
        <v>20</v>
      </c>
      <c r="C11" s="39" t="s">
        <v>12</v>
      </c>
      <c r="D11" s="37">
        <v>0.08</v>
      </c>
      <c r="E11" s="39" t="s">
        <v>12</v>
      </c>
      <c r="F11" s="39">
        <v>21499.56</v>
      </c>
      <c r="G11" s="39">
        <v>17280</v>
      </c>
      <c r="H11" s="39">
        <f t="shared" si="0"/>
        <v>19389.78</v>
      </c>
      <c r="I11" s="40">
        <v>20000</v>
      </c>
      <c r="J11" s="37">
        <v>0.08</v>
      </c>
      <c r="K11" s="38">
        <f t="shared" si="1"/>
        <v>21600</v>
      </c>
      <c r="L11" s="60">
        <v>23499.72</v>
      </c>
      <c r="M11" s="60">
        <v>19440</v>
      </c>
      <c r="N11" s="39">
        <f t="shared" si="2"/>
        <v>21600</v>
      </c>
    </row>
    <row r="12" spans="1:14" ht="30">
      <c r="A12" s="98" t="s">
        <v>10</v>
      </c>
      <c r="B12" s="7" t="s">
        <v>21</v>
      </c>
      <c r="C12" s="39" t="s">
        <v>12</v>
      </c>
      <c r="D12" s="37">
        <v>0.08</v>
      </c>
      <c r="E12" s="39" t="s">
        <v>12</v>
      </c>
      <c r="F12" s="39">
        <v>13899.6</v>
      </c>
      <c r="G12" s="39">
        <v>9720</v>
      </c>
      <c r="H12" s="39">
        <f t="shared" si="0"/>
        <v>11809.8</v>
      </c>
      <c r="I12" s="40">
        <v>16000</v>
      </c>
      <c r="J12" s="37">
        <v>0.08</v>
      </c>
      <c r="K12" s="38">
        <f t="shared" si="1"/>
        <v>17280</v>
      </c>
      <c r="L12" s="60">
        <v>16899.84</v>
      </c>
      <c r="M12" s="60">
        <v>10800</v>
      </c>
      <c r="N12" s="39">
        <f t="shared" si="2"/>
        <v>16899.84</v>
      </c>
    </row>
    <row r="13" spans="1:14">
      <c r="A13" s="98" t="s">
        <v>10</v>
      </c>
      <c r="B13" s="7" t="s">
        <v>22</v>
      </c>
      <c r="C13" s="39" t="s">
        <v>12</v>
      </c>
      <c r="D13" s="37">
        <v>0.08</v>
      </c>
      <c r="E13" s="39" t="s">
        <v>12</v>
      </c>
      <c r="F13" s="39">
        <v>13899.6</v>
      </c>
      <c r="G13" s="39"/>
      <c r="H13" s="39">
        <f t="shared" si="0"/>
        <v>13899.6</v>
      </c>
      <c r="I13" s="40">
        <v>22000</v>
      </c>
      <c r="J13" s="37">
        <v>0.08</v>
      </c>
      <c r="K13" s="38">
        <f t="shared" si="1"/>
        <v>23760</v>
      </c>
      <c r="L13" s="60">
        <v>16899.84</v>
      </c>
      <c r="M13" s="60"/>
      <c r="N13" s="39">
        <f t="shared" si="2"/>
        <v>20329.919999999998</v>
      </c>
    </row>
  </sheetData>
  <mergeCells count="4">
    <mergeCell ref="C1:E1"/>
    <mergeCell ref="I1:K1"/>
    <mergeCell ref="B1:B2"/>
    <mergeCell ref="A1:A2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AF6E1-3B74-4026-8947-D72F96CA6226}">
  <dimension ref="A1:N23"/>
  <sheetViews>
    <sheetView topLeftCell="B1" workbookViewId="0">
      <selection activeCell="H3" sqref="H3"/>
    </sheetView>
  </sheetViews>
  <sheetFormatPr defaultColWidth="11.42578125" defaultRowHeight="15"/>
  <cols>
    <col min="1" max="1" width="26.28515625" style="17" customWidth="1"/>
    <col min="2" max="2" width="85.85546875" style="13" customWidth="1"/>
    <col min="3" max="4" width="19.28515625" style="12" customWidth="1"/>
    <col min="5" max="8" width="15.85546875" customWidth="1"/>
    <col min="9" max="9" width="17.42578125" customWidth="1"/>
    <col min="10" max="10" width="19.85546875" customWidth="1"/>
    <col min="11" max="11" width="18.140625" customWidth="1"/>
  </cols>
  <sheetData>
    <row r="1" spans="1:14" ht="39.950000000000003" customHeight="1">
      <c r="A1" s="72" t="s">
        <v>0</v>
      </c>
      <c r="B1" s="70" t="s">
        <v>1</v>
      </c>
      <c r="C1" s="68" t="s">
        <v>2</v>
      </c>
      <c r="D1" s="68"/>
      <c r="E1" s="68"/>
      <c r="F1" s="4"/>
      <c r="G1" s="4"/>
      <c r="H1" s="4"/>
      <c r="I1" s="69" t="s">
        <v>3</v>
      </c>
      <c r="J1" s="69"/>
      <c r="K1" s="69"/>
    </row>
    <row r="2" spans="1:14" ht="35.1" customHeight="1">
      <c r="A2" s="73"/>
      <c r="B2" s="71"/>
      <c r="C2" s="4" t="s">
        <v>4</v>
      </c>
      <c r="D2" s="4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4" t="s">
        <v>4</v>
      </c>
      <c r="J2" s="4" t="s">
        <v>5</v>
      </c>
      <c r="K2" s="29" t="s">
        <v>6</v>
      </c>
      <c r="L2" s="29" t="s">
        <v>7</v>
      </c>
      <c r="M2" s="29" t="s">
        <v>8</v>
      </c>
      <c r="N2" s="29" t="s">
        <v>9</v>
      </c>
    </row>
    <row r="3" spans="1:14" ht="57" customHeight="1">
      <c r="A3" s="18" t="s">
        <v>23</v>
      </c>
      <c r="B3" s="41" t="s">
        <v>24</v>
      </c>
      <c r="C3" s="40">
        <v>35000</v>
      </c>
      <c r="D3" s="37">
        <v>0.08</v>
      </c>
      <c r="E3" s="40">
        <f>+C3*1.08</f>
        <v>37800</v>
      </c>
      <c r="F3" s="40">
        <v>32900.04</v>
      </c>
      <c r="G3" s="40">
        <v>33480</v>
      </c>
      <c r="H3" s="39">
        <f>+MEDIAN(E3:G3)</f>
        <v>33480</v>
      </c>
      <c r="I3" s="40">
        <f t="shared" ref="I3:I23" si="0">+C3+6000</f>
        <v>41000</v>
      </c>
      <c r="J3" s="37">
        <v>0.08</v>
      </c>
      <c r="K3" s="40">
        <f>+I3*1.08</f>
        <v>44280</v>
      </c>
      <c r="L3" s="60">
        <v>35900.28</v>
      </c>
      <c r="M3" s="60">
        <v>37800</v>
      </c>
      <c r="N3" s="39">
        <f>+MEDIAN(K3:M3)</f>
        <v>37800</v>
      </c>
    </row>
    <row r="4" spans="1:14" ht="60">
      <c r="A4" s="18" t="s">
        <v>23</v>
      </c>
      <c r="B4" s="41" t="s">
        <v>25</v>
      </c>
      <c r="C4" s="40">
        <v>35000</v>
      </c>
      <c r="D4" s="37">
        <v>0.08</v>
      </c>
      <c r="E4" s="40">
        <f t="shared" ref="E4:E23" si="1">+C4*1.08</f>
        <v>37800</v>
      </c>
      <c r="F4" s="40">
        <v>35400.239999999998</v>
      </c>
      <c r="G4" s="40">
        <v>33480</v>
      </c>
      <c r="H4" s="39">
        <f t="shared" ref="H4:H23" si="2">+MEDIAN(E4:G4)</f>
        <v>35400.239999999998</v>
      </c>
      <c r="I4" s="40">
        <f t="shared" si="0"/>
        <v>41000</v>
      </c>
      <c r="J4" s="37">
        <v>0.08</v>
      </c>
      <c r="K4" s="40">
        <f t="shared" ref="K4:K23" si="3">+I4*1.08</f>
        <v>44280</v>
      </c>
      <c r="L4" s="60">
        <v>38400.480000000003</v>
      </c>
      <c r="M4" s="60">
        <v>37800</v>
      </c>
      <c r="N4" s="39">
        <f t="shared" ref="N4:N23" si="4">+MEDIAN(K4:M4)</f>
        <v>38400.480000000003</v>
      </c>
    </row>
    <row r="5" spans="1:14" ht="45">
      <c r="A5" s="18" t="s">
        <v>23</v>
      </c>
      <c r="B5" s="41" t="s">
        <v>26</v>
      </c>
      <c r="C5" s="40">
        <v>35000</v>
      </c>
      <c r="D5" s="37">
        <v>0.08</v>
      </c>
      <c r="E5" s="40">
        <f t="shared" si="1"/>
        <v>37800</v>
      </c>
      <c r="F5" s="40">
        <v>35400.239999999998</v>
      </c>
      <c r="G5" s="40">
        <v>33480</v>
      </c>
      <c r="H5" s="39">
        <f t="shared" si="2"/>
        <v>35400.239999999998</v>
      </c>
      <c r="I5" s="40">
        <f t="shared" si="0"/>
        <v>41000</v>
      </c>
      <c r="J5" s="37">
        <v>0.08</v>
      </c>
      <c r="K5" s="40">
        <f t="shared" si="3"/>
        <v>44280</v>
      </c>
      <c r="L5" s="60">
        <v>38400.480000000003</v>
      </c>
      <c r="M5" s="60">
        <v>37800</v>
      </c>
      <c r="N5" s="39">
        <f t="shared" si="4"/>
        <v>38400.480000000003</v>
      </c>
    </row>
    <row r="6" spans="1:14" ht="45">
      <c r="A6" s="18" t="s">
        <v>23</v>
      </c>
      <c r="B6" s="41" t="s">
        <v>27</v>
      </c>
      <c r="C6" s="40">
        <v>35000</v>
      </c>
      <c r="D6" s="37">
        <v>0.08</v>
      </c>
      <c r="E6" s="40">
        <f t="shared" si="1"/>
        <v>37800</v>
      </c>
      <c r="F6" s="40">
        <v>35400.239999999998</v>
      </c>
      <c r="G6" s="40">
        <v>33480</v>
      </c>
      <c r="H6" s="39">
        <f t="shared" si="2"/>
        <v>35400.239999999998</v>
      </c>
      <c r="I6" s="40">
        <f t="shared" si="0"/>
        <v>41000</v>
      </c>
      <c r="J6" s="37">
        <v>0.08</v>
      </c>
      <c r="K6" s="40">
        <f t="shared" si="3"/>
        <v>44280</v>
      </c>
      <c r="L6" s="60">
        <v>38400.480000000003</v>
      </c>
      <c r="M6" s="60">
        <v>37800</v>
      </c>
      <c r="N6" s="39">
        <f t="shared" si="4"/>
        <v>38400.480000000003</v>
      </c>
    </row>
    <row r="7" spans="1:14" ht="42" customHeight="1">
      <c r="A7" s="18" t="s">
        <v>23</v>
      </c>
      <c r="B7" s="41" t="s">
        <v>28</v>
      </c>
      <c r="C7" s="40">
        <v>38000</v>
      </c>
      <c r="D7" s="37">
        <v>0.08</v>
      </c>
      <c r="E7" s="40">
        <f t="shared" si="1"/>
        <v>41040</v>
      </c>
      <c r="F7" s="40">
        <v>35400.239999999998</v>
      </c>
      <c r="G7" s="40">
        <v>36720</v>
      </c>
      <c r="H7" s="39">
        <f t="shared" si="2"/>
        <v>36720</v>
      </c>
      <c r="I7" s="40">
        <f t="shared" si="0"/>
        <v>44000</v>
      </c>
      <c r="J7" s="37">
        <v>0.08</v>
      </c>
      <c r="K7" s="40">
        <f t="shared" si="3"/>
        <v>47520</v>
      </c>
      <c r="L7" s="60">
        <v>38400.480000000003</v>
      </c>
      <c r="M7" s="60">
        <v>41040</v>
      </c>
      <c r="N7" s="39">
        <f t="shared" si="4"/>
        <v>41040</v>
      </c>
    </row>
    <row r="8" spans="1:14" ht="30">
      <c r="A8" s="18" t="s">
        <v>23</v>
      </c>
      <c r="B8" s="41" t="s">
        <v>29</v>
      </c>
      <c r="C8" s="40">
        <v>35000</v>
      </c>
      <c r="D8" s="37">
        <v>0.08</v>
      </c>
      <c r="E8" s="40">
        <f t="shared" si="1"/>
        <v>37800</v>
      </c>
      <c r="F8" s="40">
        <v>31099.68</v>
      </c>
      <c r="G8" s="40">
        <v>36720</v>
      </c>
      <c r="H8" s="39">
        <f t="shared" si="2"/>
        <v>36720</v>
      </c>
      <c r="I8" s="40">
        <f t="shared" si="0"/>
        <v>41000</v>
      </c>
      <c r="J8" s="37">
        <v>0.08</v>
      </c>
      <c r="K8" s="40">
        <f t="shared" si="3"/>
        <v>44280</v>
      </c>
      <c r="L8" s="60">
        <v>34099.919999999998</v>
      </c>
      <c r="M8" s="60">
        <v>41040</v>
      </c>
      <c r="N8" s="39">
        <f t="shared" si="4"/>
        <v>41040</v>
      </c>
    </row>
    <row r="9" spans="1:14" ht="51" customHeight="1">
      <c r="A9" s="18" t="s">
        <v>23</v>
      </c>
      <c r="B9" s="41" t="s">
        <v>30</v>
      </c>
      <c r="C9" s="40">
        <v>38000</v>
      </c>
      <c r="D9" s="37">
        <v>0.08</v>
      </c>
      <c r="E9" s="40">
        <f t="shared" si="1"/>
        <v>41040</v>
      </c>
      <c r="F9" s="40">
        <v>48200.4</v>
      </c>
      <c r="G9" s="40">
        <v>35640</v>
      </c>
      <c r="H9" s="39">
        <f t="shared" si="2"/>
        <v>41040</v>
      </c>
      <c r="I9" s="40">
        <f t="shared" si="0"/>
        <v>44000</v>
      </c>
      <c r="J9" s="37">
        <v>0.08</v>
      </c>
      <c r="K9" s="40">
        <f t="shared" si="3"/>
        <v>47520</v>
      </c>
      <c r="L9" s="60">
        <v>51199.56</v>
      </c>
      <c r="M9" s="60">
        <v>38880</v>
      </c>
      <c r="N9" s="39">
        <f t="shared" si="4"/>
        <v>47520</v>
      </c>
    </row>
    <row r="10" spans="1:14" ht="34.5" customHeight="1">
      <c r="A10" s="18" t="s">
        <v>23</v>
      </c>
      <c r="B10" s="41" t="s">
        <v>31</v>
      </c>
      <c r="C10" s="40">
        <v>40000</v>
      </c>
      <c r="D10" s="37">
        <v>0.08</v>
      </c>
      <c r="E10" s="40">
        <f t="shared" si="1"/>
        <v>43200</v>
      </c>
      <c r="F10" s="40">
        <v>32900.04</v>
      </c>
      <c r="G10" s="40">
        <v>35640</v>
      </c>
      <c r="H10" s="39">
        <f t="shared" si="2"/>
        <v>35640</v>
      </c>
      <c r="I10" s="40">
        <f t="shared" si="0"/>
        <v>46000</v>
      </c>
      <c r="J10" s="37">
        <v>0.08</v>
      </c>
      <c r="K10" s="40">
        <f t="shared" si="3"/>
        <v>49680</v>
      </c>
      <c r="L10" s="60">
        <v>35900.28</v>
      </c>
      <c r="M10" s="60">
        <v>37800</v>
      </c>
      <c r="N10" s="39">
        <f t="shared" si="4"/>
        <v>37800</v>
      </c>
    </row>
    <row r="11" spans="1:14" ht="34.5" customHeight="1">
      <c r="A11" s="18" t="s">
        <v>23</v>
      </c>
      <c r="B11" s="41" t="s">
        <v>32</v>
      </c>
      <c r="C11" s="40">
        <v>35000</v>
      </c>
      <c r="D11" s="37">
        <v>0.08</v>
      </c>
      <c r="E11" s="40">
        <f t="shared" si="1"/>
        <v>37800</v>
      </c>
      <c r="F11" s="40">
        <v>31099.68</v>
      </c>
      <c r="G11" s="40">
        <v>36720</v>
      </c>
      <c r="H11" s="39">
        <f t="shared" si="2"/>
        <v>36720</v>
      </c>
      <c r="I11" s="40">
        <f t="shared" si="0"/>
        <v>41000</v>
      </c>
      <c r="J11" s="37">
        <v>0.08</v>
      </c>
      <c r="K11" s="40">
        <f t="shared" si="3"/>
        <v>44280</v>
      </c>
      <c r="L11" s="60">
        <v>34099.919999999998</v>
      </c>
      <c r="M11" s="60">
        <v>41040</v>
      </c>
      <c r="N11" s="39">
        <f t="shared" si="4"/>
        <v>41040</v>
      </c>
    </row>
    <row r="12" spans="1:14" ht="24" customHeight="1">
      <c r="A12" s="18" t="s">
        <v>23</v>
      </c>
      <c r="B12" s="41" t="s">
        <v>33</v>
      </c>
      <c r="C12" s="40">
        <v>32000</v>
      </c>
      <c r="D12" s="37">
        <v>0.08</v>
      </c>
      <c r="E12" s="40">
        <f t="shared" si="1"/>
        <v>34560</v>
      </c>
      <c r="F12" s="40">
        <v>32900.04</v>
      </c>
      <c r="G12" s="40">
        <v>33480</v>
      </c>
      <c r="H12" s="39">
        <f t="shared" si="2"/>
        <v>33480</v>
      </c>
      <c r="I12" s="40">
        <f t="shared" si="0"/>
        <v>38000</v>
      </c>
      <c r="J12" s="37">
        <v>0.08</v>
      </c>
      <c r="K12" s="40">
        <f t="shared" si="3"/>
        <v>41040</v>
      </c>
      <c r="L12" s="60">
        <v>35900.28</v>
      </c>
      <c r="M12" s="60">
        <v>36720</v>
      </c>
      <c r="N12" s="39">
        <f t="shared" si="4"/>
        <v>36720</v>
      </c>
    </row>
    <row r="13" spans="1:14" ht="35.25" customHeight="1">
      <c r="A13" s="18" t="s">
        <v>23</v>
      </c>
      <c r="B13" s="41" t="s">
        <v>34</v>
      </c>
      <c r="C13" s="40">
        <v>38000</v>
      </c>
      <c r="D13" s="37">
        <v>0.08</v>
      </c>
      <c r="E13" s="40">
        <f t="shared" si="1"/>
        <v>41040</v>
      </c>
      <c r="F13" s="40">
        <v>35200.44</v>
      </c>
      <c r="G13" s="40">
        <v>34560</v>
      </c>
      <c r="H13" s="39">
        <f t="shared" si="2"/>
        <v>35200.44</v>
      </c>
      <c r="I13" s="40">
        <f t="shared" si="0"/>
        <v>44000</v>
      </c>
      <c r="J13" s="37">
        <v>0.08</v>
      </c>
      <c r="K13" s="40">
        <f t="shared" si="3"/>
        <v>47520</v>
      </c>
      <c r="L13" s="60">
        <v>38199.599999999999</v>
      </c>
      <c r="M13" s="60">
        <v>38880</v>
      </c>
      <c r="N13" s="39">
        <f t="shared" si="4"/>
        <v>38880</v>
      </c>
    </row>
    <row r="14" spans="1:14" ht="35.25" customHeight="1">
      <c r="A14" s="18" t="s">
        <v>23</v>
      </c>
      <c r="B14" s="41" t="s">
        <v>35</v>
      </c>
      <c r="C14" s="40">
        <v>25000</v>
      </c>
      <c r="D14" s="37">
        <v>0.08</v>
      </c>
      <c r="E14" s="40">
        <f t="shared" si="1"/>
        <v>27000</v>
      </c>
      <c r="F14" s="40">
        <v>32900.04</v>
      </c>
      <c r="G14" s="40">
        <v>30240</v>
      </c>
      <c r="H14" s="39">
        <f t="shared" si="2"/>
        <v>30240</v>
      </c>
      <c r="I14" s="40">
        <f t="shared" si="0"/>
        <v>31000</v>
      </c>
      <c r="J14" s="37">
        <v>0.08</v>
      </c>
      <c r="K14" s="40">
        <f t="shared" si="3"/>
        <v>33480</v>
      </c>
      <c r="L14" s="60">
        <v>35900.28</v>
      </c>
      <c r="M14" s="60">
        <v>33480</v>
      </c>
      <c r="N14" s="39">
        <f t="shared" si="4"/>
        <v>33480</v>
      </c>
    </row>
    <row r="15" spans="1:14" ht="35.25" customHeight="1">
      <c r="A15" s="18" t="s">
        <v>23</v>
      </c>
      <c r="B15" s="41" t="s">
        <v>36</v>
      </c>
      <c r="C15" s="40">
        <v>25000</v>
      </c>
      <c r="D15" s="37">
        <v>0.08</v>
      </c>
      <c r="E15" s="40">
        <f t="shared" si="1"/>
        <v>27000</v>
      </c>
      <c r="F15" s="40">
        <v>35400.239999999998</v>
      </c>
      <c r="G15" s="40">
        <v>33480</v>
      </c>
      <c r="H15" s="39">
        <f t="shared" si="2"/>
        <v>33480</v>
      </c>
      <c r="I15" s="40">
        <f t="shared" si="0"/>
        <v>31000</v>
      </c>
      <c r="J15" s="37">
        <v>0.08</v>
      </c>
      <c r="K15" s="40">
        <f t="shared" si="3"/>
        <v>33480</v>
      </c>
      <c r="L15" s="60">
        <v>38400.480000000003</v>
      </c>
      <c r="M15" s="60">
        <v>36720</v>
      </c>
      <c r="N15" s="39">
        <f t="shared" si="4"/>
        <v>36720</v>
      </c>
    </row>
    <row r="16" spans="1:14" ht="35.25" customHeight="1">
      <c r="A16" s="18" t="s">
        <v>23</v>
      </c>
      <c r="B16" s="41" t="s">
        <v>37</v>
      </c>
      <c r="C16" s="40">
        <v>30000</v>
      </c>
      <c r="D16" s="37">
        <v>0.08</v>
      </c>
      <c r="E16" s="40">
        <f t="shared" si="1"/>
        <v>32400.000000000004</v>
      </c>
      <c r="F16" s="40">
        <v>35400.239999999998</v>
      </c>
      <c r="G16" s="40">
        <v>36720</v>
      </c>
      <c r="H16" s="39">
        <f t="shared" si="2"/>
        <v>35400.239999999998</v>
      </c>
      <c r="I16" s="40">
        <f t="shared" si="0"/>
        <v>36000</v>
      </c>
      <c r="J16" s="37">
        <v>0.08</v>
      </c>
      <c r="K16" s="40">
        <f t="shared" si="3"/>
        <v>38880</v>
      </c>
      <c r="L16" s="60">
        <v>38400.480000000003</v>
      </c>
      <c r="M16" s="60">
        <v>41040</v>
      </c>
      <c r="N16" s="39">
        <f t="shared" si="4"/>
        <v>38880</v>
      </c>
    </row>
    <row r="17" spans="1:14" ht="35.25" customHeight="1">
      <c r="A17" s="18" t="s">
        <v>23</v>
      </c>
      <c r="B17" s="41" t="s">
        <v>38</v>
      </c>
      <c r="C17" s="40">
        <v>30000</v>
      </c>
      <c r="D17" s="37">
        <v>0.08</v>
      </c>
      <c r="E17" s="40">
        <f t="shared" si="1"/>
        <v>32400.000000000004</v>
      </c>
      <c r="F17" s="40">
        <v>35400.239999999998</v>
      </c>
      <c r="G17" s="40">
        <v>33480</v>
      </c>
      <c r="H17" s="39">
        <f t="shared" si="2"/>
        <v>33480</v>
      </c>
      <c r="I17" s="40">
        <f t="shared" si="0"/>
        <v>36000</v>
      </c>
      <c r="J17" s="37">
        <v>0.08</v>
      </c>
      <c r="K17" s="40">
        <f t="shared" si="3"/>
        <v>38880</v>
      </c>
      <c r="L17" s="60">
        <v>38400.480000000003</v>
      </c>
      <c r="M17" s="60">
        <v>36720</v>
      </c>
      <c r="N17" s="39">
        <f t="shared" si="4"/>
        <v>38400.480000000003</v>
      </c>
    </row>
    <row r="18" spans="1:14" ht="35.25" customHeight="1">
      <c r="A18" s="18" t="s">
        <v>23</v>
      </c>
      <c r="B18" s="41" t="s">
        <v>39</v>
      </c>
      <c r="C18" s="40">
        <v>30000</v>
      </c>
      <c r="D18" s="37">
        <v>0.08</v>
      </c>
      <c r="E18" s="40">
        <f t="shared" si="1"/>
        <v>32400.000000000004</v>
      </c>
      <c r="F18" s="40">
        <v>48200.4</v>
      </c>
      <c r="G18" s="40">
        <v>33480</v>
      </c>
      <c r="H18" s="39">
        <f t="shared" si="2"/>
        <v>33480</v>
      </c>
      <c r="I18" s="40">
        <f t="shared" si="0"/>
        <v>36000</v>
      </c>
      <c r="J18" s="37">
        <v>0.08</v>
      </c>
      <c r="K18" s="40">
        <f t="shared" si="3"/>
        <v>38880</v>
      </c>
      <c r="L18" s="60">
        <v>51199.56</v>
      </c>
      <c r="M18" s="60">
        <v>36720</v>
      </c>
      <c r="N18" s="39">
        <f t="shared" si="4"/>
        <v>38880</v>
      </c>
    </row>
    <row r="19" spans="1:14" ht="35.25" customHeight="1">
      <c r="A19" s="18" t="s">
        <v>23</v>
      </c>
      <c r="B19" s="41" t="s">
        <v>40</v>
      </c>
      <c r="C19" s="40">
        <v>30000</v>
      </c>
      <c r="D19" s="37">
        <v>0.08</v>
      </c>
      <c r="E19" s="40">
        <f t="shared" si="1"/>
        <v>32400.000000000004</v>
      </c>
      <c r="F19" s="40">
        <v>35400.239999999998</v>
      </c>
      <c r="G19" s="40">
        <v>33480</v>
      </c>
      <c r="H19" s="39">
        <f t="shared" si="2"/>
        <v>33480</v>
      </c>
      <c r="I19" s="40">
        <f t="shared" si="0"/>
        <v>36000</v>
      </c>
      <c r="J19" s="37">
        <v>0.08</v>
      </c>
      <c r="K19" s="40">
        <f t="shared" si="3"/>
        <v>38880</v>
      </c>
      <c r="L19" s="60">
        <v>38400.480000000003</v>
      </c>
      <c r="M19" s="60">
        <v>36720</v>
      </c>
      <c r="N19" s="39">
        <f t="shared" si="4"/>
        <v>38400.480000000003</v>
      </c>
    </row>
    <row r="20" spans="1:14" ht="35.25" customHeight="1">
      <c r="A20" s="18" t="s">
        <v>23</v>
      </c>
      <c r="B20" s="41" t="s">
        <v>41</v>
      </c>
      <c r="C20" s="40">
        <v>30000</v>
      </c>
      <c r="D20" s="37">
        <v>0.08</v>
      </c>
      <c r="E20" s="40">
        <f t="shared" si="1"/>
        <v>32400.000000000004</v>
      </c>
      <c r="F20" s="40">
        <v>35400.239999999998</v>
      </c>
      <c r="G20" s="40">
        <v>36720</v>
      </c>
      <c r="H20" s="39">
        <f t="shared" si="2"/>
        <v>35400.239999999998</v>
      </c>
      <c r="I20" s="40">
        <f t="shared" si="0"/>
        <v>36000</v>
      </c>
      <c r="J20" s="37">
        <v>0.08</v>
      </c>
      <c r="K20" s="40">
        <f t="shared" si="3"/>
        <v>38880</v>
      </c>
      <c r="L20" s="60">
        <v>38400.480000000003</v>
      </c>
      <c r="M20" s="60">
        <v>41040</v>
      </c>
      <c r="N20" s="39">
        <f t="shared" si="4"/>
        <v>38880</v>
      </c>
    </row>
    <row r="21" spans="1:14" ht="35.25" customHeight="1">
      <c r="A21" s="18" t="s">
        <v>23</v>
      </c>
      <c r="B21" s="41" t="s">
        <v>42</v>
      </c>
      <c r="C21" s="40">
        <v>28000</v>
      </c>
      <c r="D21" s="37">
        <v>0.08</v>
      </c>
      <c r="E21" s="40">
        <f t="shared" si="1"/>
        <v>30240.000000000004</v>
      </c>
      <c r="F21" s="40">
        <v>35400.239999999998</v>
      </c>
      <c r="G21" s="40">
        <v>33480</v>
      </c>
      <c r="H21" s="39">
        <f t="shared" si="2"/>
        <v>33480</v>
      </c>
      <c r="I21" s="40">
        <f t="shared" si="0"/>
        <v>34000</v>
      </c>
      <c r="J21" s="37">
        <v>0.08</v>
      </c>
      <c r="K21" s="40">
        <f t="shared" si="3"/>
        <v>36720</v>
      </c>
      <c r="L21" s="60">
        <v>38400.480000000003</v>
      </c>
      <c r="M21" s="60">
        <v>36720</v>
      </c>
      <c r="N21" s="39">
        <f t="shared" si="4"/>
        <v>36720</v>
      </c>
    </row>
    <row r="22" spans="1:14" ht="48.75" customHeight="1">
      <c r="A22" s="18" t="s">
        <v>23</v>
      </c>
      <c r="B22" s="41" t="s">
        <v>43</v>
      </c>
      <c r="C22" s="40">
        <v>28000</v>
      </c>
      <c r="D22" s="37">
        <v>0.08</v>
      </c>
      <c r="E22" s="40">
        <f t="shared" si="1"/>
        <v>30240.000000000004</v>
      </c>
      <c r="F22" s="40">
        <v>32900.04</v>
      </c>
      <c r="G22" s="40">
        <v>33480</v>
      </c>
      <c r="H22" s="39">
        <f t="shared" si="2"/>
        <v>32900.04</v>
      </c>
      <c r="I22" s="40">
        <f t="shared" si="0"/>
        <v>34000</v>
      </c>
      <c r="J22" s="37">
        <v>0.08</v>
      </c>
      <c r="K22" s="40">
        <f t="shared" si="3"/>
        <v>36720</v>
      </c>
      <c r="L22" s="60">
        <v>35900.28</v>
      </c>
      <c r="M22" s="60">
        <v>36720</v>
      </c>
      <c r="N22" s="39">
        <f t="shared" si="4"/>
        <v>36720</v>
      </c>
    </row>
    <row r="23" spans="1:14" ht="35.25" customHeight="1">
      <c r="A23" s="18" t="s">
        <v>23</v>
      </c>
      <c r="B23" s="41" t="s">
        <v>44</v>
      </c>
      <c r="C23" s="40">
        <v>30000</v>
      </c>
      <c r="D23" s="37">
        <v>0.08</v>
      </c>
      <c r="E23" s="40">
        <f t="shared" si="1"/>
        <v>32400.000000000004</v>
      </c>
      <c r="F23" s="40">
        <v>48200.4</v>
      </c>
      <c r="G23" s="40">
        <v>33480</v>
      </c>
      <c r="H23" s="39">
        <f t="shared" si="2"/>
        <v>33480</v>
      </c>
      <c r="I23" s="40">
        <f t="shared" si="0"/>
        <v>36000</v>
      </c>
      <c r="J23" s="37">
        <v>0.08</v>
      </c>
      <c r="K23" s="40">
        <f t="shared" si="3"/>
        <v>38880</v>
      </c>
      <c r="L23" s="60">
        <v>51199.56</v>
      </c>
      <c r="M23" s="60">
        <v>36720</v>
      </c>
      <c r="N23" s="39">
        <f t="shared" si="4"/>
        <v>38880</v>
      </c>
    </row>
  </sheetData>
  <mergeCells count="4">
    <mergeCell ref="C1:E1"/>
    <mergeCell ref="I1:K1"/>
    <mergeCell ref="B1:B2"/>
    <mergeCell ref="A1:A2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D2B1B-99B7-4A38-85E2-71776C5D9380}">
  <dimension ref="A1:N36"/>
  <sheetViews>
    <sheetView topLeftCell="E1" workbookViewId="0">
      <selection activeCell="N3" sqref="N3"/>
    </sheetView>
  </sheetViews>
  <sheetFormatPr defaultColWidth="11.42578125" defaultRowHeight="15"/>
  <cols>
    <col min="1" max="1" width="21.85546875" style="14" customWidth="1"/>
    <col min="2" max="2" width="67.7109375" style="16" customWidth="1"/>
    <col min="3" max="4" width="19.28515625" style="15" customWidth="1"/>
    <col min="5" max="8" width="16.85546875" customWidth="1"/>
    <col min="9" max="9" width="15.7109375" customWidth="1"/>
    <col min="10" max="10" width="18.28515625" customWidth="1"/>
    <col min="11" max="11" width="19" customWidth="1"/>
    <col min="12" max="12" width="30.7109375" customWidth="1"/>
  </cols>
  <sheetData>
    <row r="1" spans="1:14" ht="33" customHeight="1">
      <c r="A1" s="76" t="s">
        <v>0</v>
      </c>
      <c r="B1" s="76" t="s">
        <v>1</v>
      </c>
      <c r="C1" s="74" t="s">
        <v>2</v>
      </c>
      <c r="D1" s="74"/>
      <c r="E1" s="74"/>
      <c r="F1" s="28"/>
      <c r="G1" s="28"/>
      <c r="H1" s="28"/>
      <c r="I1" s="75" t="s">
        <v>3</v>
      </c>
      <c r="J1" s="75"/>
      <c r="K1" s="75"/>
    </row>
    <row r="2" spans="1:14" ht="37.5" customHeight="1">
      <c r="A2" s="77"/>
      <c r="B2" s="77"/>
      <c r="C2" s="28" t="s">
        <v>4</v>
      </c>
      <c r="D2" s="28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28" t="s">
        <v>4</v>
      </c>
      <c r="J2" s="28" t="s">
        <v>5</v>
      </c>
      <c r="K2" s="29" t="s">
        <v>6</v>
      </c>
      <c r="L2" s="29" t="s">
        <v>7</v>
      </c>
      <c r="M2" s="29" t="s">
        <v>8</v>
      </c>
      <c r="N2" s="29" t="s">
        <v>9</v>
      </c>
    </row>
    <row r="3" spans="1:14" ht="52.5" customHeight="1">
      <c r="A3" s="2" t="s">
        <v>45</v>
      </c>
      <c r="B3" s="42" t="s">
        <v>46</v>
      </c>
      <c r="C3" s="40">
        <v>35000</v>
      </c>
      <c r="D3" s="37">
        <v>0.08</v>
      </c>
      <c r="E3" s="40">
        <f>+C3*1.08</f>
        <v>37800</v>
      </c>
      <c r="F3" s="40">
        <v>47599.92</v>
      </c>
      <c r="G3" s="40">
        <v>35640</v>
      </c>
      <c r="H3" s="39">
        <f>+MEDIAN(E3:G3)</f>
        <v>37800</v>
      </c>
      <c r="I3" s="40">
        <f>+C3+6000</f>
        <v>41000</v>
      </c>
      <c r="J3" s="37">
        <v>0.08</v>
      </c>
      <c r="K3" s="40">
        <f>+I3*1.08</f>
        <v>44280</v>
      </c>
      <c r="L3" s="60">
        <v>37800</v>
      </c>
      <c r="M3" s="60"/>
      <c r="N3" s="39">
        <f>+MEDIAN(K3:M3)</f>
        <v>41040</v>
      </c>
    </row>
    <row r="4" spans="1:14" ht="39" customHeight="1">
      <c r="A4" s="2" t="s">
        <v>45</v>
      </c>
      <c r="B4" s="42" t="s">
        <v>47</v>
      </c>
      <c r="C4" s="40">
        <v>35000</v>
      </c>
      <c r="D4" s="37">
        <v>0.08</v>
      </c>
      <c r="E4" s="40">
        <f t="shared" ref="E4:E36" si="0">+C4*1.08</f>
        <v>37800</v>
      </c>
      <c r="F4" s="40">
        <v>54000</v>
      </c>
      <c r="G4" s="40">
        <v>35640</v>
      </c>
      <c r="H4" s="39">
        <f t="shared" ref="H4:H36" si="1">+MEDIAN(E4:G4)</f>
        <v>37800</v>
      </c>
      <c r="I4" s="40">
        <f t="shared" ref="I4:I36" si="2">+C4+6000</f>
        <v>41000</v>
      </c>
      <c r="J4" s="37">
        <v>0.08</v>
      </c>
      <c r="K4" s="40">
        <f t="shared" ref="K4:K36" si="3">+I4*1.08</f>
        <v>44280</v>
      </c>
      <c r="L4" s="60">
        <v>37800</v>
      </c>
      <c r="M4" s="60"/>
      <c r="N4" s="39">
        <f t="shared" ref="N4:N36" si="4">+MEDIAN(K4:M4)</f>
        <v>41040</v>
      </c>
    </row>
    <row r="5" spans="1:14" ht="51.75" customHeight="1">
      <c r="A5" s="2" t="s">
        <v>45</v>
      </c>
      <c r="B5" s="43" t="s">
        <v>48</v>
      </c>
      <c r="C5" s="40">
        <v>35000</v>
      </c>
      <c r="D5" s="37">
        <v>0.08</v>
      </c>
      <c r="E5" s="40">
        <f t="shared" si="0"/>
        <v>37800</v>
      </c>
      <c r="F5" s="40">
        <v>41199.839999999997</v>
      </c>
      <c r="G5" s="40">
        <v>35640</v>
      </c>
      <c r="H5" s="39">
        <f t="shared" si="1"/>
        <v>37800</v>
      </c>
      <c r="I5" s="40">
        <f t="shared" si="2"/>
        <v>41000</v>
      </c>
      <c r="J5" s="37">
        <v>0.08</v>
      </c>
      <c r="K5" s="40">
        <f t="shared" si="3"/>
        <v>44280</v>
      </c>
      <c r="L5" s="60">
        <v>37800</v>
      </c>
      <c r="M5" s="60"/>
      <c r="N5" s="39">
        <f t="shared" si="4"/>
        <v>41040</v>
      </c>
    </row>
    <row r="6" spans="1:14" ht="43.5" customHeight="1">
      <c r="A6" s="2" t="s">
        <v>45</v>
      </c>
      <c r="B6" s="43" t="s">
        <v>49</v>
      </c>
      <c r="C6" s="40">
        <v>35000</v>
      </c>
      <c r="D6" s="37">
        <v>0.08</v>
      </c>
      <c r="E6" s="40">
        <f t="shared" si="0"/>
        <v>37800</v>
      </c>
      <c r="F6" s="40">
        <v>41199.839999999997</v>
      </c>
      <c r="G6" s="40">
        <v>37800</v>
      </c>
      <c r="H6" s="39">
        <f t="shared" si="1"/>
        <v>37800</v>
      </c>
      <c r="I6" s="40">
        <f t="shared" si="2"/>
        <v>41000</v>
      </c>
      <c r="J6" s="37">
        <v>0.08</v>
      </c>
      <c r="K6" s="40">
        <f t="shared" si="3"/>
        <v>44280</v>
      </c>
      <c r="L6" s="60">
        <v>39960</v>
      </c>
      <c r="M6" s="60"/>
      <c r="N6" s="39">
        <f t="shared" si="4"/>
        <v>42120</v>
      </c>
    </row>
    <row r="7" spans="1:14" ht="55.5" customHeight="1">
      <c r="A7" s="2" t="s">
        <v>45</v>
      </c>
      <c r="B7" s="43" t="s">
        <v>50</v>
      </c>
      <c r="C7" s="40">
        <v>40000</v>
      </c>
      <c r="D7" s="37">
        <v>0.08</v>
      </c>
      <c r="E7" s="40">
        <f t="shared" si="0"/>
        <v>43200</v>
      </c>
      <c r="F7" s="40">
        <v>50499.72</v>
      </c>
      <c r="G7" s="40">
        <v>37800</v>
      </c>
      <c r="H7" s="39">
        <f t="shared" si="1"/>
        <v>43200</v>
      </c>
      <c r="I7" s="49" t="s">
        <v>51</v>
      </c>
      <c r="J7" s="37">
        <v>0</v>
      </c>
      <c r="K7" s="49" t="s">
        <v>51</v>
      </c>
      <c r="L7" s="60">
        <v>38880</v>
      </c>
      <c r="M7" s="60"/>
      <c r="N7" s="39">
        <f t="shared" si="4"/>
        <v>38880</v>
      </c>
    </row>
    <row r="8" spans="1:14" ht="55.5" customHeight="1">
      <c r="A8" s="2" t="s">
        <v>45</v>
      </c>
      <c r="B8" s="43" t="s">
        <v>52</v>
      </c>
      <c r="C8" s="40">
        <v>35000</v>
      </c>
      <c r="D8" s="37">
        <v>0.08</v>
      </c>
      <c r="E8" s="40">
        <f t="shared" si="0"/>
        <v>37800</v>
      </c>
      <c r="F8" s="40">
        <v>52499.88</v>
      </c>
      <c r="G8" s="40">
        <v>38880</v>
      </c>
      <c r="H8" s="39">
        <f t="shared" si="1"/>
        <v>38880</v>
      </c>
      <c r="I8" s="40">
        <f t="shared" si="2"/>
        <v>41000</v>
      </c>
      <c r="J8" s="37">
        <v>0.08</v>
      </c>
      <c r="K8" s="40">
        <f t="shared" si="3"/>
        <v>44280</v>
      </c>
      <c r="L8" s="60">
        <v>41040</v>
      </c>
      <c r="M8" s="60"/>
      <c r="N8" s="39">
        <f t="shared" si="4"/>
        <v>42660</v>
      </c>
    </row>
    <row r="9" spans="1:14" ht="55.5" customHeight="1">
      <c r="A9" s="2" t="s">
        <v>45</v>
      </c>
      <c r="B9" s="43" t="s">
        <v>53</v>
      </c>
      <c r="C9" s="40">
        <v>40000</v>
      </c>
      <c r="D9" s="37">
        <v>0.08</v>
      </c>
      <c r="E9" s="40">
        <f t="shared" si="0"/>
        <v>43200</v>
      </c>
      <c r="F9" s="40">
        <v>39100.32</v>
      </c>
      <c r="G9" s="40">
        <v>37800</v>
      </c>
      <c r="H9" s="39">
        <f t="shared" si="1"/>
        <v>39100.32</v>
      </c>
      <c r="I9" s="40">
        <f t="shared" si="2"/>
        <v>46000</v>
      </c>
      <c r="J9" s="37">
        <v>0.08</v>
      </c>
      <c r="K9" s="40">
        <f t="shared" si="3"/>
        <v>49680</v>
      </c>
      <c r="L9" s="60">
        <v>39960</v>
      </c>
      <c r="M9" s="60"/>
      <c r="N9" s="39">
        <f t="shared" si="4"/>
        <v>44820</v>
      </c>
    </row>
    <row r="10" spans="1:14" ht="55.5" customHeight="1">
      <c r="A10" s="2" t="s">
        <v>45</v>
      </c>
      <c r="B10" s="43" t="s">
        <v>54</v>
      </c>
      <c r="C10" s="40">
        <v>50000</v>
      </c>
      <c r="D10" s="37">
        <v>0.08</v>
      </c>
      <c r="E10" s="40">
        <f t="shared" si="0"/>
        <v>54000</v>
      </c>
      <c r="F10" s="40">
        <v>74799.72</v>
      </c>
      <c r="G10" s="40">
        <v>49680</v>
      </c>
      <c r="H10" s="39">
        <f t="shared" si="1"/>
        <v>54000</v>
      </c>
      <c r="I10" s="40">
        <f t="shared" si="2"/>
        <v>56000</v>
      </c>
      <c r="J10" s="37">
        <v>0.08</v>
      </c>
      <c r="K10" s="40">
        <f t="shared" si="3"/>
        <v>60480.000000000007</v>
      </c>
      <c r="L10" s="60">
        <v>54000</v>
      </c>
      <c r="M10" s="60"/>
      <c r="N10" s="39">
        <f t="shared" si="4"/>
        <v>57240</v>
      </c>
    </row>
    <row r="11" spans="1:14" ht="60" customHeight="1">
      <c r="A11" s="2" t="s">
        <v>45</v>
      </c>
      <c r="B11" s="43" t="s">
        <v>55</v>
      </c>
      <c r="C11" s="40">
        <v>65000</v>
      </c>
      <c r="D11" s="37">
        <v>0.08</v>
      </c>
      <c r="E11" s="40">
        <f t="shared" si="0"/>
        <v>70200</v>
      </c>
      <c r="F11" s="40">
        <v>58899.96</v>
      </c>
      <c r="G11" s="40">
        <v>58320</v>
      </c>
      <c r="H11" s="39">
        <f t="shared" si="1"/>
        <v>58899.96</v>
      </c>
      <c r="I11" s="40">
        <f t="shared" si="2"/>
        <v>71000</v>
      </c>
      <c r="J11" s="37">
        <v>0.08</v>
      </c>
      <c r="K11" s="40">
        <f t="shared" si="3"/>
        <v>76680</v>
      </c>
      <c r="L11" s="60">
        <v>60480</v>
      </c>
      <c r="M11" s="60"/>
      <c r="N11" s="39">
        <f t="shared" si="4"/>
        <v>68580</v>
      </c>
    </row>
    <row r="12" spans="1:14" ht="52.5" customHeight="1">
      <c r="A12" s="2" t="s">
        <v>45</v>
      </c>
      <c r="B12" s="43" t="s">
        <v>56</v>
      </c>
      <c r="C12" s="40">
        <v>45000</v>
      </c>
      <c r="D12" s="37">
        <v>0.08</v>
      </c>
      <c r="E12" s="40">
        <f t="shared" si="0"/>
        <v>48600</v>
      </c>
      <c r="F12" s="40">
        <v>53899.56</v>
      </c>
      <c r="G12" s="40">
        <v>41040</v>
      </c>
      <c r="H12" s="39">
        <f t="shared" si="1"/>
        <v>48600</v>
      </c>
      <c r="I12" s="40">
        <f t="shared" si="2"/>
        <v>51000</v>
      </c>
      <c r="J12" s="37">
        <v>0.08</v>
      </c>
      <c r="K12" s="40">
        <f t="shared" si="3"/>
        <v>55080</v>
      </c>
      <c r="L12" s="60">
        <v>43200</v>
      </c>
      <c r="M12" s="60"/>
      <c r="N12" s="39">
        <f t="shared" si="4"/>
        <v>49140</v>
      </c>
    </row>
    <row r="13" spans="1:14" ht="50.25" customHeight="1">
      <c r="A13" s="2" t="s">
        <v>45</v>
      </c>
      <c r="B13" s="43" t="s">
        <v>57</v>
      </c>
      <c r="C13" s="40">
        <v>45000</v>
      </c>
      <c r="D13" s="37">
        <v>0.08</v>
      </c>
      <c r="E13" s="40">
        <f t="shared" si="0"/>
        <v>48600</v>
      </c>
      <c r="F13" s="40">
        <v>54199.8</v>
      </c>
      <c r="G13" s="40">
        <v>41040</v>
      </c>
      <c r="H13" s="39">
        <f t="shared" si="1"/>
        <v>48600</v>
      </c>
      <c r="I13" s="40">
        <f t="shared" si="2"/>
        <v>51000</v>
      </c>
      <c r="J13" s="37">
        <v>0.08</v>
      </c>
      <c r="K13" s="40">
        <f t="shared" si="3"/>
        <v>55080</v>
      </c>
      <c r="L13" s="60">
        <v>43200</v>
      </c>
      <c r="M13" s="60"/>
      <c r="N13" s="39">
        <f t="shared" si="4"/>
        <v>49140</v>
      </c>
    </row>
    <row r="14" spans="1:14" ht="50.25" customHeight="1">
      <c r="A14" s="2" t="s">
        <v>45</v>
      </c>
      <c r="B14" s="43" t="s">
        <v>58</v>
      </c>
      <c r="C14" s="40">
        <v>50000</v>
      </c>
      <c r="D14" s="37">
        <v>0.08</v>
      </c>
      <c r="E14" s="40">
        <f t="shared" si="0"/>
        <v>54000</v>
      </c>
      <c r="F14" s="40">
        <v>54199.8</v>
      </c>
      <c r="G14" s="40">
        <v>38880</v>
      </c>
      <c r="H14" s="39">
        <f t="shared" si="1"/>
        <v>54000</v>
      </c>
      <c r="I14" s="40">
        <f t="shared" si="2"/>
        <v>56000</v>
      </c>
      <c r="J14" s="37">
        <v>0.08</v>
      </c>
      <c r="K14" s="40">
        <f t="shared" si="3"/>
        <v>60480.000000000007</v>
      </c>
      <c r="L14" s="60">
        <v>41040</v>
      </c>
      <c r="M14" s="60"/>
      <c r="N14" s="39">
        <f t="shared" si="4"/>
        <v>50760</v>
      </c>
    </row>
    <row r="15" spans="1:14" ht="51" customHeight="1">
      <c r="A15" s="2" t="s">
        <v>45</v>
      </c>
      <c r="B15" s="42" t="s">
        <v>59</v>
      </c>
      <c r="C15" s="40">
        <v>40000</v>
      </c>
      <c r="D15" s="37">
        <v>0.08</v>
      </c>
      <c r="E15" s="40">
        <f t="shared" si="0"/>
        <v>43200</v>
      </c>
      <c r="F15" s="40">
        <v>54199.8</v>
      </c>
      <c r="G15" s="40">
        <v>43200</v>
      </c>
      <c r="H15" s="39">
        <f t="shared" si="1"/>
        <v>43200</v>
      </c>
      <c r="I15" s="40">
        <f t="shared" si="2"/>
        <v>46000</v>
      </c>
      <c r="J15" s="37">
        <v>0.08</v>
      </c>
      <c r="K15" s="40">
        <f t="shared" si="3"/>
        <v>49680</v>
      </c>
      <c r="L15" s="60">
        <v>45360</v>
      </c>
      <c r="M15" s="60"/>
      <c r="N15" s="39">
        <f t="shared" si="4"/>
        <v>47520</v>
      </c>
    </row>
    <row r="16" spans="1:14" ht="37.5" customHeight="1">
      <c r="A16" s="2" t="s">
        <v>45</v>
      </c>
      <c r="B16" s="43" t="s">
        <v>60</v>
      </c>
      <c r="C16" s="40">
        <v>40000</v>
      </c>
      <c r="D16" s="37">
        <v>0.08</v>
      </c>
      <c r="E16" s="40">
        <f t="shared" si="0"/>
        <v>43200</v>
      </c>
      <c r="F16" s="40">
        <v>53899.56</v>
      </c>
      <c r="G16" s="40">
        <v>41040</v>
      </c>
      <c r="H16" s="39">
        <f t="shared" si="1"/>
        <v>43200</v>
      </c>
      <c r="I16" s="40">
        <f t="shared" si="2"/>
        <v>46000</v>
      </c>
      <c r="J16" s="37">
        <v>0.08</v>
      </c>
      <c r="K16" s="40">
        <f t="shared" si="3"/>
        <v>49680</v>
      </c>
      <c r="L16" s="60">
        <v>43200</v>
      </c>
      <c r="M16" s="60"/>
      <c r="N16" s="39">
        <f t="shared" si="4"/>
        <v>46440</v>
      </c>
    </row>
    <row r="17" spans="1:14" ht="52.5" customHeight="1">
      <c r="A17" s="2" t="s">
        <v>45</v>
      </c>
      <c r="B17" s="42" t="s">
        <v>61</v>
      </c>
      <c r="C17" s="40">
        <v>65000</v>
      </c>
      <c r="D17" s="37">
        <v>0.08</v>
      </c>
      <c r="E17" s="40">
        <f t="shared" si="0"/>
        <v>70200</v>
      </c>
      <c r="F17" s="40">
        <v>74299.679999999993</v>
      </c>
      <c r="G17" s="40">
        <v>60480</v>
      </c>
      <c r="H17" s="39">
        <f t="shared" si="1"/>
        <v>70200</v>
      </c>
      <c r="I17" s="40">
        <f t="shared" si="2"/>
        <v>71000</v>
      </c>
      <c r="J17" s="37">
        <v>0.08</v>
      </c>
      <c r="K17" s="40">
        <f t="shared" si="3"/>
        <v>76680</v>
      </c>
      <c r="L17" s="60">
        <v>64800</v>
      </c>
      <c r="M17" s="60"/>
      <c r="N17" s="39">
        <f t="shared" si="4"/>
        <v>70740</v>
      </c>
    </row>
    <row r="18" spans="1:14" ht="194.25" customHeight="1">
      <c r="A18" s="2" t="s">
        <v>45</v>
      </c>
      <c r="B18" s="43" t="s">
        <v>62</v>
      </c>
      <c r="C18" s="40">
        <v>93000</v>
      </c>
      <c r="D18" s="37">
        <v>0.08</v>
      </c>
      <c r="E18" s="40">
        <f t="shared" si="0"/>
        <v>100440</v>
      </c>
      <c r="F18" s="40">
        <v>74299.679999999993</v>
      </c>
      <c r="G18" s="40">
        <v>8100</v>
      </c>
      <c r="H18" s="39">
        <f t="shared" si="1"/>
        <v>74299.679999999993</v>
      </c>
      <c r="I18" s="40">
        <f t="shared" si="2"/>
        <v>99000</v>
      </c>
      <c r="J18" s="37">
        <v>0.08</v>
      </c>
      <c r="K18" s="40">
        <f t="shared" si="3"/>
        <v>106920</v>
      </c>
      <c r="L18" s="61">
        <v>8100</v>
      </c>
      <c r="M18" s="60"/>
      <c r="N18" s="39">
        <f t="shared" si="4"/>
        <v>57510</v>
      </c>
    </row>
    <row r="19" spans="1:14" ht="91.5" customHeight="1">
      <c r="A19" s="2" t="s">
        <v>45</v>
      </c>
      <c r="B19" s="44" t="s">
        <v>63</v>
      </c>
      <c r="C19" s="40">
        <v>45000</v>
      </c>
      <c r="D19" s="37">
        <v>0.08</v>
      </c>
      <c r="E19" s="40">
        <f t="shared" si="0"/>
        <v>48600</v>
      </c>
      <c r="F19" s="40">
        <v>55000.08</v>
      </c>
      <c r="G19" s="40">
        <v>43200</v>
      </c>
      <c r="H19" s="39">
        <f t="shared" si="1"/>
        <v>48600</v>
      </c>
      <c r="I19" s="40">
        <f t="shared" si="2"/>
        <v>51000</v>
      </c>
      <c r="J19" s="37">
        <v>0.08</v>
      </c>
      <c r="K19" s="40">
        <f t="shared" si="3"/>
        <v>55080</v>
      </c>
      <c r="L19" s="60">
        <v>45360</v>
      </c>
      <c r="M19" s="60"/>
      <c r="N19" s="39">
        <f t="shared" si="4"/>
        <v>50220</v>
      </c>
    </row>
    <row r="20" spans="1:14" ht="97.5" customHeight="1">
      <c r="A20" s="2" t="s">
        <v>45</v>
      </c>
      <c r="B20" s="44" t="s">
        <v>64</v>
      </c>
      <c r="C20" s="40">
        <v>50000</v>
      </c>
      <c r="D20" s="37">
        <v>0.08</v>
      </c>
      <c r="E20" s="40">
        <f t="shared" si="0"/>
        <v>54000</v>
      </c>
      <c r="F20" s="40">
        <v>74799.72</v>
      </c>
      <c r="G20" s="40">
        <v>49680</v>
      </c>
      <c r="H20" s="39">
        <f t="shared" si="1"/>
        <v>54000</v>
      </c>
      <c r="I20" s="40">
        <f t="shared" si="2"/>
        <v>56000</v>
      </c>
      <c r="J20" s="37">
        <v>0.08</v>
      </c>
      <c r="K20" s="40">
        <f t="shared" si="3"/>
        <v>60480.000000000007</v>
      </c>
      <c r="L20" s="60">
        <v>54000</v>
      </c>
      <c r="M20" s="60"/>
      <c r="N20" s="39">
        <f t="shared" si="4"/>
        <v>57240</v>
      </c>
    </row>
    <row r="21" spans="1:14" ht="55.5" customHeight="1">
      <c r="A21" s="2" t="s">
        <v>45</v>
      </c>
      <c r="B21" s="44" t="s">
        <v>65</v>
      </c>
      <c r="C21" s="40">
        <v>60000</v>
      </c>
      <c r="D21" s="37">
        <v>0.08</v>
      </c>
      <c r="E21" s="40">
        <f t="shared" si="0"/>
        <v>64800.000000000007</v>
      </c>
      <c r="F21" s="40">
        <v>49299.839999999997</v>
      </c>
      <c r="G21" s="40">
        <v>48600</v>
      </c>
      <c r="H21" s="39">
        <f t="shared" si="1"/>
        <v>49299.839999999997</v>
      </c>
      <c r="I21" s="40">
        <f t="shared" si="2"/>
        <v>66000</v>
      </c>
      <c r="J21" s="37">
        <v>0.08</v>
      </c>
      <c r="K21" s="40">
        <f t="shared" si="3"/>
        <v>71280</v>
      </c>
      <c r="L21" s="60">
        <v>51840</v>
      </c>
      <c r="M21" s="60"/>
      <c r="N21" s="39">
        <f t="shared" si="4"/>
        <v>61560</v>
      </c>
    </row>
    <row r="22" spans="1:14" ht="72.75" customHeight="1">
      <c r="A22" s="2" t="s">
        <v>45</v>
      </c>
      <c r="B22" s="44" t="s">
        <v>66</v>
      </c>
      <c r="C22" s="40">
        <v>55000</v>
      </c>
      <c r="D22" s="37">
        <v>0.08</v>
      </c>
      <c r="E22" s="40">
        <f t="shared" si="0"/>
        <v>59400.000000000007</v>
      </c>
      <c r="F22" s="40">
        <v>52300.08</v>
      </c>
      <c r="G22" s="40">
        <v>41040</v>
      </c>
      <c r="H22" s="39">
        <f t="shared" si="1"/>
        <v>52300.08</v>
      </c>
      <c r="I22" s="40">
        <f t="shared" si="2"/>
        <v>61000</v>
      </c>
      <c r="J22" s="37">
        <v>0.08</v>
      </c>
      <c r="K22" s="40">
        <f t="shared" si="3"/>
        <v>65880</v>
      </c>
      <c r="L22" s="60">
        <v>43200</v>
      </c>
      <c r="M22" s="60"/>
      <c r="N22" s="39">
        <f t="shared" si="4"/>
        <v>54540</v>
      </c>
    </row>
    <row r="23" spans="1:14" ht="78" customHeight="1">
      <c r="A23" s="2" t="s">
        <v>45</v>
      </c>
      <c r="B23" s="44" t="s">
        <v>67</v>
      </c>
      <c r="C23" s="40">
        <v>65000</v>
      </c>
      <c r="D23" s="37">
        <v>0.08</v>
      </c>
      <c r="E23" s="40">
        <f t="shared" si="0"/>
        <v>70200</v>
      </c>
      <c r="F23" s="40">
        <v>64100.160000000003</v>
      </c>
      <c r="G23" s="40">
        <v>46440</v>
      </c>
      <c r="H23" s="39">
        <f t="shared" si="1"/>
        <v>64100.160000000003</v>
      </c>
      <c r="I23" s="40">
        <f t="shared" si="2"/>
        <v>71000</v>
      </c>
      <c r="J23" s="37">
        <v>0.08</v>
      </c>
      <c r="K23" s="40">
        <f t="shared" si="3"/>
        <v>76680</v>
      </c>
      <c r="L23" s="60">
        <v>49680</v>
      </c>
      <c r="M23" s="60"/>
      <c r="N23" s="39">
        <f t="shared" si="4"/>
        <v>63180</v>
      </c>
    </row>
    <row r="24" spans="1:14" ht="61.5" customHeight="1">
      <c r="A24" s="2" t="s">
        <v>45</v>
      </c>
      <c r="B24" s="44" t="s">
        <v>68</v>
      </c>
      <c r="C24" s="40">
        <v>65000</v>
      </c>
      <c r="D24" s="37">
        <v>0.08</v>
      </c>
      <c r="E24" s="40">
        <f t="shared" si="0"/>
        <v>70200</v>
      </c>
      <c r="F24" s="40">
        <v>49299.839999999997</v>
      </c>
      <c r="G24" s="40">
        <v>51840</v>
      </c>
      <c r="H24" s="39">
        <f t="shared" si="1"/>
        <v>51840</v>
      </c>
      <c r="I24" s="40">
        <f t="shared" si="2"/>
        <v>71000</v>
      </c>
      <c r="J24" s="37">
        <v>0.08</v>
      </c>
      <c r="K24" s="40">
        <f t="shared" si="3"/>
        <v>76680</v>
      </c>
      <c r="L24" s="60">
        <v>56160</v>
      </c>
      <c r="M24" s="60"/>
      <c r="N24" s="39">
        <f t="shared" si="4"/>
        <v>66420</v>
      </c>
    </row>
    <row r="25" spans="1:14" ht="63.75" customHeight="1">
      <c r="A25" s="2" t="s">
        <v>45</v>
      </c>
      <c r="B25" s="44" t="s">
        <v>69</v>
      </c>
      <c r="C25" s="40">
        <v>70000</v>
      </c>
      <c r="D25" s="37">
        <v>0.08</v>
      </c>
      <c r="E25" s="40">
        <f t="shared" si="0"/>
        <v>75600</v>
      </c>
      <c r="F25" s="40">
        <v>58899.96</v>
      </c>
      <c r="G25" s="40">
        <v>58320</v>
      </c>
      <c r="H25" s="39">
        <f t="shared" si="1"/>
        <v>58899.96</v>
      </c>
      <c r="I25" s="40">
        <f t="shared" si="2"/>
        <v>76000</v>
      </c>
      <c r="J25" s="37">
        <v>0.08</v>
      </c>
      <c r="K25" s="40">
        <f t="shared" si="3"/>
        <v>82080</v>
      </c>
      <c r="L25" s="60">
        <v>60480</v>
      </c>
      <c r="M25" s="60"/>
      <c r="N25" s="39">
        <f t="shared" si="4"/>
        <v>71280</v>
      </c>
    </row>
    <row r="26" spans="1:14" ht="63.75" customHeight="1">
      <c r="A26" s="2" t="s">
        <v>45</v>
      </c>
      <c r="B26" s="44" t="s">
        <v>70</v>
      </c>
      <c r="C26" s="40">
        <v>55000</v>
      </c>
      <c r="D26" s="37">
        <v>0.08</v>
      </c>
      <c r="E26" s="40">
        <f t="shared" si="0"/>
        <v>59400.000000000007</v>
      </c>
      <c r="F26" s="40">
        <v>52300.08</v>
      </c>
      <c r="G26" s="40">
        <v>41040</v>
      </c>
      <c r="H26" s="39">
        <f t="shared" si="1"/>
        <v>52300.08</v>
      </c>
      <c r="I26" s="40">
        <f t="shared" si="2"/>
        <v>61000</v>
      </c>
      <c r="J26" s="37">
        <v>0.08</v>
      </c>
      <c r="K26" s="40">
        <f t="shared" si="3"/>
        <v>65880</v>
      </c>
      <c r="L26" s="60">
        <v>43200</v>
      </c>
      <c r="M26" s="60"/>
      <c r="N26" s="39">
        <f t="shared" si="4"/>
        <v>54540</v>
      </c>
    </row>
    <row r="27" spans="1:14" ht="69" customHeight="1">
      <c r="A27" s="2" t="s">
        <v>45</v>
      </c>
      <c r="B27" s="44" t="s">
        <v>71</v>
      </c>
      <c r="C27" s="40">
        <v>70000</v>
      </c>
      <c r="D27" s="37">
        <v>0.08</v>
      </c>
      <c r="E27" s="40">
        <f t="shared" si="0"/>
        <v>75600</v>
      </c>
      <c r="F27" s="40">
        <v>74299.679999999993</v>
      </c>
      <c r="G27" s="40">
        <v>60480</v>
      </c>
      <c r="H27" s="39">
        <f t="shared" si="1"/>
        <v>74299.679999999993</v>
      </c>
      <c r="I27" s="40">
        <f t="shared" si="2"/>
        <v>76000</v>
      </c>
      <c r="J27" s="37">
        <v>0.08</v>
      </c>
      <c r="K27" s="40">
        <f t="shared" si="3"/>
        <v>82080</v>
      </c>
      <c r="L27" s="60">
        <v>64800</v>
      </c>
      <c r="M27" s="60"/>
      <c r="N27" s="39">
        <f t="shared" si="4"/>
        <v>73440</v>
      </c>
    </row>
    <row r="28" spans="1:14" ht="72.75" customHeight="1">
      <c r="A28" s="2" t="s">
        <v>45</v>
      </c>
      <c r="B28" s="44" t="s">
        <v>72</v>
      </c>
      <c r="C28" s="40">
        <v>60000</v>
      </c>
      <c r="D28" s="37">
        <v>0.08</v>
      </c>
      <c r="E28" s="40">
        <f t="shared" si="0"/>
        <v>64800.000000000007</v>
      </c>
      <c r="F28" s="40">
        <v>74799.72</v>
      </c>
      <c r="G28" s="40">
        <v>49680</v>
      </c>
      <c r="H28" s="39">
        <f t="shared" si="1"/>
        <v>64800.000000000007</v>
      </c>
      <c r="I28" s="40">
        <f t="shared" si="2"/>
        <v>66000</v>
      </c>
      <c r="J28" s="37">
        <v>0.08</v>
      </c>
      <c r="K28" s="40">
        <f t="shared" si="3"/>
        <v>71280</v>
      </c>
      <c r="L28" s="60">
        <v>54000</v>
      </c>
      <c r="M28" s="60"/>
      <c r="N28" s="39">
        <f t="shared" si="4"/>
        <v>62640</v>
      </c>
    </row>
    <row r="29" spans="1:14" ht="75" customHeight="1">
      <c r="A29" s="2" t="s">
        <v>45</v>
      </c>
      <c r="B29" s="44" t="s">
        <v>73</v>
      </c>
      <c r="C29" s="40">
        <v>70000</v>
      </c>
      <c r="D29" s="37">
        <v>0.08</v>
      </c>
      <c r="E29" s="40">
        <f t="shared" si="0"/>
        <v>75600</v>
      </c>
      <c r="F29" s="40">
        <v>49299.839999999997</v>
      </c>
      <c r="G29" s="40">
        <v>60480</v>
      </c>
      <c r="H29" s="39">
        <f t="shared" si="1"/>
        <v>60480</v>
      </c>
      <c r="I29" s="40">
        <f t="shared" si="2"/>
        <v>76000</v>
      </c>
      <c r="J29" s="37">
        <v>0.08</v>
      </c>
      <c r="K29" s="40">
        <f t="shared" si="3"/>
        <v>82080</v>
      </c>
      <c r="L29" s="60">
        <v>64800</v>
      </c>
      <c r="M29" s="60"/>
      <c r="N29" s="39">
        <f t="shared" si="4"/>
        <v>73440</v>
      </c>
    </row>
    <row r="30" spans="1:14" ht="42" customHeight="1">
      <c r="A30" s="2" t="s">
        <v>45</v>
      </c>
      <c r="B30" s="45" t="s">
        <v>74</v>
      </c>
      <c r="C30" s="40">
        <v>45000</v>
      </c>
      <c r="D30" s="37">
        <v>0.08</v>
      </c>
      <c r="E30" s="40">
        <f t="shared" si="0"/>
        <v>48600</v>
      </c>
      <c r="F30" s="40">
        <v>52300.08</v>
      </c>
      <c r="G30" s="40">
        <v>41040</v>
      </c>
      <c r="H30" s="39">
        <f t="shared" si="1"/>
        <v>48600</v>
      </c>
      <c r="I30" s="40">
        <f t="shared" si="2"/>
        <v>51000</v>
      </c>
      <c r="J30" s="37">
        <v>0.08</v>
      </c>
      <c r="K30" s="40">
        <f t="shared" si="3"/>
        <v>55080</v>
      </c>
      <c r="L30" s="60">
        <v>43200</v>
      </c>
      <c r="M30" s="60"/>
      <c r="N30" s="39">
        <f t="shared" si="4"/>
        <v>49140</v>
      </c>
    </row>
    <row r="31" spans="1:14" ht="42" customHeight="1">
      <c r="A31" s="2" t="s">
        <v>45</v>
      </c>
      <c r="B31" s="45" t="s">
        <v>75</v>
      </c>
      <c r="C31" s="40">
        <v>45000</v>
      </c>
      <c r="D31" s="37">
        <v>0.08</v>
      </c>
      <c r="E31" s="40">
        <f t="shared" si="0"/>
        <v>48600</v>
      </c>
      <c r="F31" s="40">
        <v>53899.56</v>
      </c>
      <c r="G31" s="40">
        <v>41040</v>
      </c>
      <c r="H31" s="39">
        <f t="shared" si="1"/>
        <v>48600</v>
      </c>
      <c r="I31" s="40">
        <f t="shared" si="2"/>
        <v>51000</v>
      </c>
      <c r="J31" s="37">
        <v>0.08</v>
      </c>
      <c r="K31" s="40">
        <f t="shared" si="3"/>
        <v>55080</v>
      </c>
      <c r="L31" s="60">
        <v>43200</v>
      </c>
      <c r="M31" s="60"/>
      <c r="N31" s="39">
        <f t="shared" si="4"/>
        <v>49140</v>
      </c>
    </row>
    <row r="32" spans="1:14" ht="42" customHeight="1">
      <c r="A32" s="2" t="s">
        <v>45</v>
      </c>
      <c r="B32" s="45" t="s">
        <v>76</v>
      </c>
      <c r="C32" s="40">
        <v>45000</v>
      </c>
      <c r="D32" s="37">
        <v>0.08</v>
      </c>
      <c r="E32" s="40">
        <f t="shared" si="0"/>
        <v>48600</v>
      </c>
      <c r="F32" s="40">
        <v>52300.08</v>
      </c>
      <c r="G32" s="40">
        <v>41040</v>
      </c>
      <c r="H32" s="39">
        <f t="shared" si="1"/>
        <v>48600</v>
      </c>
      <c r="I32" s="40">
        <f t="shared" si="2"/>
        <v>51000</v>
      </c>
      <c r="J32" s="37">
        <v>0.08</v>
      </c>
      <c r="K32" s="40">
        <f t="shared" si="3"/>
        <v>55080</v>
      </c>
      <c r="L32" s="60">
        <v>43200</v>
      </c>
      <c r="M32" s="60"/>
      <c r="N32" s="39">
        <f t="shared" si="4"/>
        <v>49140</v>
      </c>
    </row>
    <row r="33" spans="1:14" ht="42" customHeight="1">
      <c r="A33" s="2" t="s">
        <v>45</v>
      </c>
      <c r="B33" s="45" t="s">
        <v>77</v>
      </c>
      <c r="C33" s="40">
        <v>45000</v>
      </c>
      <c r="D33" s="37">
        <v>0.08</v>
      </c>
      <c r="E33" s="40">
        <f t="shared" si="0"/>
        <v>48600</v>
      </c>
      <c r="F33" s="40">
        <v>55000.08</v>
      </c>
      <c r="G33" s="40">
        <v>45360</v>
      </c>
      <c r="H33" s="39">
        <f t="shared" si="1"/>
        <v>48600</v>
      </c>
      <c r="I33" s="40">
        <f t="shared" si="2"/>
        <v>51000</v>
      </c>
      <c r="J33" s="37">
        <v>0.08</v>
      </c>
      <c r="K33" s="40">
        <f t="shared" si="3"/>
        <v>55080</v>
      </c>
      <c r="L33" s="60">
        <v>48600</v>
      </c>
      <c r="M33" s="60"/>
      <c r="N33" s="39">
        <f t="shared" si="4"/>
        <v>51840</v>
      </c>
    </row>
    <row r="34" spans="1:14" ht="51" customHeight="1">
      <c r="A34" s="2" t="s">
        <v>45</v>
      </c>
      <c r="B34" s="45" t="s">
        <v>78</v>
      </c>
      <c r="C34" s="40">
        <v>45000</v>
      </c>
      <c r="D34" s="37">
        <v>0.08</v>
      </c>
      <c r="E34" s="40">
        <f t="shared" si="0"/>
        <v>48600</v>
      </c>
      <c r="F34" s="40">
        <v>53899.56</v>
      </c>
      <c r="G34" s="40">
        <v>41040</v>
      </c>
      <c r="H34" s="39">
        <f t="shared" si="1"/>
        <v>48600</v>
      </c>
      <c r="I34" s="40">
        <f t="shared" si="2"/>
        <v>51000</v>
      </c>
      <c r="J34" s="37">
        <v>0.08</v>
      </c>
      <c r="K34" s="40">
        <f t="shared" si="3"/>
        <v>55080</v>
      </c>
      <c r="L34" s="60">
        <v>43200</v>
      </c>
      <c r="M34" s="60"/>
      <c r="N34" s="39">
        <f t="shared" si="4"/>
        <v>49140</v>
      </c>
    </row>
    <row r="35" spans="1:14" ht="42" customHeight="1">
      <c r="A35" s="2" t="s">
        <v>45</v>
      </c>
      <c r="B35" s="45" t="s">
        <v>79</v>
      </c>
      <c r="C35" s="40">
        <v>30000</v>
      </c>
      <c r="D35" s="37">
        <v>0.08</v>
      </c>
      <c r="E35" s="40">
        <f t="shared" si="0"/>
        <v>32400.000000000004</v>
      </c>
      <c r="F35" s="40">
        <v>45700.2</v>
      </c>
      <c r="G35" s="40">
        <v>37800</v>
      </c>
      <c r="H35" s="39">
        <f t="shared" si="1"/>
        <v>37800</v>
      </c>
      <c r="I35" s="40">
        <f t="shared" si="2"/>
        <v>36000</v>
      </c>
      <c r="J35" s="37">
        <v>0.08</v>
      </c>
      <c r="K35" s="40">
        <f t="shared" si="3"/>
        <v>38880</v>
      </c>
      <c r="L35" s="60">
        <v>39960</v>
      </c>
      <c r="M35" s="60"/>
      <c r="N35" s="39">
        <f t="shared" si="4"/>
        <v>39420</v>
      </c>
    </row>
    <row r="36" spans="1:14" ht="42" customHeight="1">
      <c r="A36" s="2" t="s">
        <v>45</v>
      </c>
      <c r="B36" s="45" t="s">
        <v>80</v>
      </c>
      <c r="C36" s="40">
        <v>50000</v>
      </c>
      <c r="D36" s="37">
        <v>0.08</v>
      </c>
      <c r="E36" s="40">
        <f t="shared" si="0"/>
        <v>54000</v>
      </c>
      <c r="F36" s="40">
        <v>55000.08</v>
      </c>
      <c r="G36" s="40">
        <v>43200</v>
      </c>
      <c r="H36" s="39">
        <f t="shared" si="1"/>
        <v>54000</v>
      </c>
      <c r="I36" s="40">
        <f t="shared" si="2"/>
        <v>56000</v>
      </c>
      <c r="J36" s="37">
        <v>0.08</v>
      </c>
      <c r="K36" s="40">
        <f t="shared" si="3"/>
        <v>60480.000000000007</v>
      </c>
      <c r="L36" s="60">
        <v>45360</v>
      </c>
      <c r="M36" s="60"/>
      <c r="N36" s="39">
        <f t="shared" si="4"/>
        <v>52920</v>
      </c>
    </row>
  </sheetData>
  <mergeCells count="4">
    <mergeCell ref="C1:E1"/>
    <mergeCell ref="I1:K1"/>
    <mergeCell ref="B1:B2"/>
    <mergeCell ref="A1:A2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312D5-8B75-4358-960B-3B4E686C654C}">
  <dimension ref="A1:N67"/>
  <sheetViews>
    <sheetView topLeftCell="C1" workbookViewId="0">
      <selection activeCell="H3" sqref="H3"/>
    </sheetView>
  </sheetViews>
  <sheetFormatPr defaultColWidth="11.42578125" defaultRowHeight="15"/>
  <cols>
    <col min="1" max="1" width="26.42578125" style="30" customWidth="1"/>
    <col min="2" max="2" width="67.7109375" style="31" customWidth="1"/>
    <col min="3" max="3" width="16" style="9" customWidth="1"/>
    <col min="4" max="4" width="19.28515625" style="9" customWidth="1"/>
    <col min="5" max="8" width="19" customWidth="1"/>
    <col min="9" max="9" width="14.140625" customWidth="1"/>
    <col min="10" max="10" width="15.42578125" customWidth="1"/>
    <col min="11" max="11" width="18" customWidth="1"/>
  </cols>
  <sheetData>
    <row r="1" spans="1:14">
      <c r="A1" s="79" t="s">
        <v>0</v>
      </c>
      <c r="B1" s="78" t="s">
        <v>1</v>
      </c>
      <c r="C1" s="74" t="s">
        <v>2</v>
      </c>
      <c r="D1" s="74"/>
      <c r="E1" s="74"/>
      <c r="F1" s="28"/>
      <c r="G1" s="28"/>
      <c r="H1" s="28"/>
      <c r="I1" s="75" t="s">
        <v>3</v>
      </c>
      <c r="J1" s="75"/>
      <c r="K1" s="75"/>
    </row>
    <row r="2" spans="1:14" ht="60">
      <c r="A2" s="79"/>
      <c r="B2" s="78"/>
      <c r="C2" s="28" t="s">
        <v>4</v>
      </c>
      <c r="D2" s="28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28" t="s">
        <v>4</v>
      </c>
      <c r="J2" s="28" t="s">
        <v>5</v>
      </c>
      <c r="K2" s="29" t="s">
        <v>6</v>
      </c>
      <c r="L2" s="29" t="s">
        <v>7</v>
      </c>
      <c r="M2" s="29" t="s">
        <v>8</v>
      </c>
      <c r="N2" s="29" t="s">
        <v>9</v>
      </c>
    </row>
    <row r="3" spans="1:14" s="50" customFormat="1" ht="42" customHeight="1">
      <c r="A3" s="8" t="s">
        <v>81</v>
      </c>
      <c r="B3" s="46" t="s">
        <v>82</v>
      </c>
      <c r="C3" s="40">
        <v>20000</v>
      </c>
      <c r="D3" s="37">
        <v>0.08</v>
      </c>
      <c r="E3" s="40">
        <f>+C3*1.08</f>
        <v>21600</v>
      </c>
      <c r="F3" s="40">
        <v>14899.68</v>
      </c>
      <c r="G3" s="40">
        <v>18360</v>
      </c>
      <c r="H3" s="39">
        <f>+MEDIAN(E3:G3)</f>
        <v>18360</v>
      </c>
      <c r="I3" s="40">
        <f>+C3+6000</f>
        <v>26000</v>
      </c>
      <c r="J3" s="37">
        <v>0.08</v>
      </c>
      <c r="K3" s="40">
        <f>+I3*1.08</f>
        <v>28080.000000000004</v>
      </c>
      <c r="L3" s="61">
        <v>17899.919999999998</v>
      </c>
      <c r="M3" s="61">
        <v>19440</v>
      </c>
      <c r="N3" s="39">
        <f>+MEDIAN(K3:M3)</f>
        <v>19440</v>
      </c>
    </row>
    <row r="4" spans="1:14" s="50" customFormat="1" ht="42" customHeight="1">
      <c r="A4" s="8" t="s">
        <v>81</v>
      </c>
      <c r="B4" s="46" t="s">
        <v>83</v>
      </c>
      <c r="C4" s="40">
        <v>20000</v>
      </c>
      <c r="D4" s="37">
        <v>0.08</v>
      </c>
      <c r="E4" s="40">
        <f t="shared" ref="E4:E67" si="0">+C4*1.08</f>
        <v>21600</v>
      </c>
      <c r="F4" s="40">
        <v>14899.68</v>
      </c>
      <c r="G4" s="40">
        <v>18360</v>
      </c>
      <c r="H4" s="39">
        <f t="shared" ref="H4:H67" si="1">+MEDIAN(E4:G4)</f>
        <v>18360</v>
      </c>
      <c r="I4" s="40">
        <f t="shared" ref="I4:I67" si="2">+C4+6000</f>
        <v>26000</v>
      </c>
      <c r="J4" s="37">
        <v>0.08</v>
      </c>
      <c r="K4" s="40">
        <f t="shared" ref="K4:K67" si="3">+I4*1.08</f>
        <v>28080.000000000004</v>
      </c>
      <c r="L4" s="61">
        <v>17899.919999999998</v>
      </c>
      <c r="M4" s="61">
        <v>19440</v>
      </c>
      <c r="N4" s="39">
        <f t="shared" ref="N4:N67" si="4">+MEDIAN(K4:M4)</f>
        <v>19440</v>
      </c>
    </row>
    <row r="5" spans="1:14" s="50" customFormat="1" ht="42" customHeight="1">
      <c r="A5" s="8" t="s">
        <v>81</v>
      </c>
      <c r="B5" s="46" t="s">
        <v>84</v>
      </c>
      <c r="C5" s="40">
        <v>20000</v>
      </c>
      <c r="D5" s="37">
        <v>0.08</v>
      </c>
      <c r="E5" s="40">
        <f t="shared" si="0"/>
        <v>21600</v>
      </c>
      <c r="F5" s="40">
        <v>14899.68</v>
      </c>
      <c r="G5" s="40">
        <v>18360</v>
      </c>
      <c r="H5" s="39">
        <f t="shared" si="1"/>
        <v>18360</v>
      </c>
      <c r="I5" s="40">
        <f t="shared" si="2"/>
        <v>26000</v>
      </c>
      <c r="J5" s="37">
        <v>0.08</v>
      </c>
      <c r="K5" s="40">
        <f t="shared" si="3"/>
        <v>28080.000000000004</v>
      </c>
      <c r="L5" s="61">
        <v>17899.919999999998</v>
      </c>
      <c r="M5" s="61">
        <v>19440</v>
      </c>
      <c r="N5" s="39">
        <f t="shared" si="4"/>
        <v>19440</v>
      </c>
    </row>
    <row r="6" spans="1:14" s="50" customFormat="1" ht="42" customHeight="1">
      <c r="A6" s="8" t="s">
        <v>81</v>
      </c>
      <c r="B6" s="48" t="s">
        <v>85</v>
      </c>
      <c r="C6" s="40">
        <v>20000</v>
      </c>
      <c r="D6" s="37">
        <v>0.08</v>
      </c>
      <c r="E6" s="40">
        <f t="shared" si="0"/>
        <v>21600</v>
      </c>
      <c r="F6" s="40">
        <v>18799.560000000001</v>
      </c>
      <c r="G6" s="40">
        <v>18360</v>
      </c>
      <c r="H6" s="39">
        <f t="shared" si="1"/>
        <v>18799.560000000001</v>
      </c>
      <c r="I6" s="40">
        <f t="shared" si="2"/>
        <v>26000</v>
      </c>
      <c r="J6" s="37">
        <v>0.08</v>
      </c>
      <c r="K6" s="40">
        <f t="shared" si="3"/>
        <v>28080.000000000004</v>
      </c>
      <c r="L6" s="61">
        <v>21799.8</v>
      </c>
      <c r="M6" s="61">
        <v>19440</v>
      </c>
      <c r="N6" s="39">
        <f t="shared" si="4"/>
        <v>21799.8</v>
      </c>
    </row>
    <row r="7" spans="1:14" ht="56.25" customHeight="1">
      <c r="A7" s="8" t="s">
        <v>81</v>
      </c>
      <c r="B7" s="46" t="s">
        <v>86</v>
      </c>
      <c r="C7" s="40">
        <v>12000</v>
      </c>
      <c r="D7" s="37">
        <v>0.08</v>
      </c>
      <c r="E7" s="40">
        <f t="shared" si="0"/>
        <v>12960</v>
      </c>
      <c r="F7" s="40">
        <v>18799.560000000001</v>
      </c>
      <c r="G7" s="40">
        <v>11340</v>
      </c>
      <c r="H7" s="39">
        <f t="shared" si="1"/>
        <v>12960</v>
      </c>
      <c r="I7" s="40">
        <f t="shared" si="2"/>
        <v>18000</v>
      </c>
      <c r="J7" s="37">
        <v>0.08</v>
      </c>
      <c r="K7" s="40">
        <f t="shared" si="3"/>
        <v>19440</v>
      </c>
      <c r="L7" s="60">
        <v>21799.8</v>
      </c>
      <c r="M7" s="60">
        <v>11340</v>
      </c>
      <c r="N7" s="39">
        <f t="shared" si="4"/>
        <v>19440</v>
      </c>
    </row>
    <row r="8" spans="1:14" ht="51" customHeight="1">
      <c r="A8" s="8" t="s">
        <v>81</v>
      </c>
      <c r="B8" s="46" t="s">
        <v>87</v>
      </c>
      <c r="C8" s="40">
        <v>16000</v>
      </c>
      <c r="D8" s="37">
        <v>0.08</v>
      </c>
      <c r="E8" s="40">
        <f t="shared" si="0"/>
        <v>17280</v>
      </c>
      <c r="F8" s="40">
        <v>14899.68</v>
      </c>
      <c r="G8" s="40">
        <v>0</v>
      </c>
      <c r="H8" s="39">
        <f t="shared" si="1"/>
        <v>14899.68</v>
      </c>
      <c r="I8" s="40">
        <f t="shared" si="2"/>
        <v>22000</v>
      </c>
      <c r="J8" s="37">
        <v>0.08</v>
      </c>
      <c r="K8" s="40">
        <f t="shared" si="3"/>
        <v>23760</v>
      </c>
      <c r="L8" s="60">
        <v>17899.919999999998</v>
      </c>
      <c r="M8" s="60">
        <v>0</v>
      </c>
      <c r="N8" s="39">
        <f t="shared" si="4"/>
        <v>17899.919999999998</v>
      </c>
    </row>
    <row r="9" spans="1:14" ht="34.5" customHeight="1">
      <c r="A9" s="8" t="s">
        <v>81</v>
      </c>
      <c r="B9" s="46" t="s">
        <v>88</v>
      </c>
      <c r="C9" s="40">
        <v>15000</v>
      </c>
      <c r="D9" s="37">
        <v>0.08</v>
      </c>
      <c r="E9" s="40">
        <f t="shared" si="0"/>
        <v>16200.000000000002</v>
      </c>
      <c r="F9" s="40">
        <v>14599.98</v>
      </c>
      <c r="G9" s="40">
        <v>0</v>
      </c>
      <c r="H9" s="39">
        <f t="shared" si="1"/>
        <v>14599.98</v>
      </c>
      <c r="I9" s="40">
        <f t="shared" si="2"/>
        <v>21000</v>
      </c>
      <c r="J9" s="37">
        <v>0.08</v>
      </c>
      <c r="K9" s="40">
        <f t="shared" si="3"/>
        <v>22680</v>
      </c>
      <c r="L9" s="60">
        <v>17599.68</v>
      </c>
      <c r="M9" s="60">
        <v>0</v>
      </c>
      <c r="N9" s="39">
        <f t="shared" si="4"/>
        <v>17599.68</v>
      </c>
    </row>
    <row r="10" spans="1:14" ht="34.5" customHeight="1">
      <c r="A10" s="8" t="s">
        <v>81</v>
      </c>
      <c r="B10" s="51" t="s">
        <v>89</v>
      </c>
      <c r="C10" s="40">
        <v>20000</v>
      </c>
      <c r="D10" s="37">
        <v>0.08</v>
      </c>
      <c r="E10" s="40">
        <f t="shared" si="0"/>
        <v>21600</v>
      </c>
      <c r="F10" s="40">
        <v>27000</v>
      </c>
      <c r="G10" s="40">
        <v>0</v>
      </c>
      <c r="H10" s="39">
        <f t="shared" si="1"/>
        <v>21600</v>
      </c>
      <c r="I10" s="40">
        <f t="shared" si="2"/>
        <v>26000</v>
      </c>
      <c r="J10" s="37">
        <v>0.08</v>
      </c>
      <c r="K10" s="40">
        <f t="shared" si="3"/>
        <v>28080.000000000004</v>
      </c>
      <c r="L10" s="60">
        <v>30000.240000000002</v>
      </c>
      <c r="M10" s="60">
        <v>0</v>
      </c>
      <c r="N10" s="39">
        <f t="shared" si="4"/>
        <v>28080.000000000004</v>
      </c>
    </row>
    <row r="11" spans="1:14" ht="62.25" customHeight="1">
      <c r="A11" s="8" t="s">
        <v>81</v>
      </c>
      <c r="B11" s="52" t="s">
        <v>90</v>
      </c>
      <c r="C11" s="40">
        <v>22000</v>
      </c>
      <c r="D11" s="37">
        <v>0.08</v>
      </c>
      <c r="E11" s="40">
        <f t="shared" si="0"/>
        <v>23760</v>
      </c>
      <c r="F11" s="40">
        <v>25199.64</v>
      </c>
      <c r="G11" s="40">
        <v>22680</v>
      </c>
      <c r="H11" s="39">
        <f t="shared" si="1"/>
        <v>23760</v>
      </c>
      <c r="I11" s="40">
        <f t="shared" si="2"/>
        <v>28000</v>
      </c>
      <c r="J11" s="37">
        <v>0.08</v>
      </c>
      <c r="K11" s="40">
        <f t="shared" si="3"/>
        <v>30240.000000000004</v>
      </c>
      <c r="L11" s="60">
        <v>28199.88</v>
      </c>
      <c r="M11" s="60">
        <v>24840</v>
      </c>
      <c r="N11" s="39">
        <f t="shared" si="4"/>
        <v>28199.88</v>
      </c>
    </row>
    <row r="12" spans="1:14" ht="47.25" customHeight="1">
      <c r="A12" s="8" t="s">
        <v>81</v>
      </c>
      <c r="B12" s="52" t="s">
        <v>91</v>
      </c>
      <c r="C12" s="40">
        <v>24000</v>
      </c>
      <c r="D12" s="37">
        <v>0.08</v>
      </c>
      <c r="E12" s="40">
        <f t="shared" si="0"/>
        <v>25920</v>
      </c>
      <c r="F12" s="40">
        <v>25199.64</v>
      </c>
      <c r="G12" s="40">
        <v>20520</v>
      </c>
      <c r="H12" s="39">
        <f t="shared" si="1"/>
        <v>25199.64</v>
      </c>
      <c r="I12" s="40">
        <f t="shared" si="2"/>
        <v>30000</v>
      </c>
      <c r="J12" s="37">
        <v>0.08</v>
      </c>
      <c r="K12" s="40">
        <f t="shared" si="3"/>
        <v>32400.000000000004</v>
      </c>
      <c r="L12" s="60">
        <v>28199.88</v>
      </c>
      <c r="M12" s="60">
        <v>22680</v>
      </c>
      <c r="N12" s="39">
        <f t="shared" si="4"/>
        <v>28199.88</v>
      </c>
    </row>
    <row r="13" spans="1:14" ht="61.5" customHeight="1">
      <c r="A13" s="8" t="s">
        <v>81</v>
      </c>
      <c r="B13" s="52" t="s">
        <v>92</v>
      </c>
      <c r="C13" s="40">
        <v>24000</v>
      </c>
      <c r="D13" s="37">
        <v>0.08</v>
      </c>
      <c r="E13" s="40">
        <f t="shared" si="0"/>
        <v>25920</v>
      </c>
      <c r="F13" s="40">
        <v>28199.88</v>
      </c>
      <c r="G13" s="40">
        <v>19440</v>
      </c>
      <c r="H13" s="39">
        <f t="shared" si="1"/>
        <v>25920</v>
      </c>
      <c r="I13" s="40">
        <f t="shared" si="2"/>
        <v>30000</v>
      </c>
      <c r="J13" s="37">
        <v>0.08</v>
      </c>
      <c r="K13" s="40">
        <f t="shared" si="3"/>
        <v>32400.000000000004</v>
      </c>
      <c r="L13" s="60">
        <v>31200.12</v>
      </c>
      <c r="M13" s="60">
        <v>22680</v>
      </c>
      <c r="N13" s="39">
        <f t="shared" si="4"/>
        <v>31200.12</v>
      </c>
    </row>
    <row r="14" spans="1:14" ht="60.75" customHeight="1">
      <c r="A14" s="8" t="s">
        <v>81</v>
      </c>
      <c r="B14" s="53" t="s">
        <v>93</v>
      </c>
      <c r="C14" s="40">
        <v>34000</v>
      </c>
      <c r="D14" s="37">
        <v>0.08</v>
      </c>
      <c r="E14" s="40">
        <f t="shared" si="0"/>
        <v>36720</v>
      </c>
      <c r="F14" s="40">
        <v>34200.36</v>
      </c>
      <c r="G14" s="40">
        <v>25920</v>
      </c>
      <c r="H14" s="39">
        <f t="shared" si="1"/>
        <v>34200.36</v>
      </c>
      <c r="I14" s="40">
        <f t="shared" si="2"/>
        <v>40000</v>
      </c>
      <c r="J14" s="37">
        <v>0.08</v>
      </c>
      <c r="K14" s="40">
        <f t="shared" si="3"/>
        <v>43200</v>
      </c>
      <c r="L14" s="60">
        <v>37199.519999999997</v>
      </c>
      <c r="M14" s="60">
        <v>28080</v>
      </c>
      <c r="N14" s="39">
        <f t="shared" si="4"/>
        <v>37199.519999999997</v>
      </c>
    </row>
    <row r="15" spans="1:14" ht="34.5" customHeight="1">
      <c r="A15" s="8" t="s">
        <v>81</v>
      </c>
      <c r="B15" s="52" t="s">
        <v>94</v>
      </c>
      <c r="C15" s="40">
        <v>20000</v>
      </c>
      <c r="D15" s="37">
        <v>0.08</v>
      </c>
      <c r="E15" s="40">
        <f t="shared" si="0"/>
        <v>21600</v>
      </c>
      <c r="F15" s="40">
        <v>18599.759999999998</v>
      </c>
      <c r="G15" s="40">
        <v>23760</v>
      </c>
      <c r="H15" s="39">
        <f t="shared" si="1"/>
        <v>21600</v>
      </c>
      <c r="I15" s="40">
        <f t="shared" si="2"/>
        <v>26000</v>
      </c>
      <c r="J15" s="37">
        <v>0.08</v>
      </c>
      <c r="K15" s="40">
        <f t="shared" si="3"/>
        <v>28080.000000000004</v>
      </c>
      <c r="L15" s="60">
        <v>21600</v>
      </c>
      <c r="M15" s="60">
        <v>25920</v>
      </c>
      <c r="N15" s="39">
        <f t="shared" si="4"/>
        <v>25920</v>
      </c>
    </row>
    <row r="16" spans="1:14" ht="68.25" customHeight="1">
      <c r="A16" s="8" t="s">
        <v>81</v>
      </c>
      <c r="B16" s="53" t="s">
        <v>95</v>
      </c>
      <c r="C16" s="40">
        <v>18000</v>
      </c>
      <c r="D16" s="37">
        <v>0.08</v>
      </c>
      <c r="E16" s="40">
        <f t="shared" si="0"/>
        <v>19440</v>
      </c>
      <c r="F16" s="40">
        <v>19099.8</v>
      </c>
      <c r="G16" s="40">
        <v>18360</v>
      </c>
      <c r="H16" s="39">
        <f t="shared" si="1"/>
        <v>19099.8</v>
      </c>
      <c r="I16" s="40">
        <f t="shared" si="2"/>
        <v>24000</v>
      </c>
      <c r="J16" s="37">
        <v>0.08</v>
      </c>
      <c r="K16" s="40">
        <f t="shared" si="3"/>
        <v>25920</v>
      </c>
      <c r="L16" s="60">
        <v>22100.04</v>
      </c>
      <c r="M16" s="60">
        <v>19440</v>
      </c>
      <c r="N16" s="39">
        <f t="shared" si="4"/>
        <v>22100.04</v>
      </c>
    </row>
    <row r="17" spans="1:14" ht="55.5" customHeight="1">
      <c r="A17" s="8" t="s">
        <v>81</v>
      </c>
      <c r="B17" s="47" t="s">
        <v>96</v>
      </c>
      <c r="C17" s="40">
        <v>15000</v>
      </c>
      <c r="D17" s="37">
        <v>0.08</v>
      </c>
      <c r="E17" s="40">
        <f t="shared" si="0"/>
        <v>16200.000000000002</v>
      </c>
      <c r="F17" s="40">
        <v>18799.560000000001</v>
      </c>
      <c r="G17" s="40">
        <v>11340</v>
      </c>
      <c r="H17" s="39">
        <f t="shared" si="1"/>
        <v>16200.000000000002</v>
      </c>
      <c r="I17" s="40">
        <f t="shared" si="2"/>
        <v>21000</v>
      </c>
      <c r="J17" s="37">
        <v>0.08</v>
      </c>
      <c r="K17" s="40">
        <f t="shared" si="3"/>
        <v>22680</v>
      </c>
      <c r="L17" s="60">
        <v>21799.8</v>
      </c>
      <c r="M17" s="60">
        <v>11340</v>
      </c>
      <c r="N17" s="39">
        <f t="shared" si="4"/>
        <v>21799.8</v>
      </c>
    </row>
    <row r="18" spans="1:14" ht="34.5" customHeight="1">
      <c r="A18" s="8" t="s">
        <v>81</v>
      </c>
      <c r="B18" s="54" t="s">
        <v>97</v>
      </c>
      <c r="C18" s="40">
        <v>16000</v>
      </c>
      <c r="D18" s="37">
        <v>0.08</v>
      </c>
      <c r="E18" s="40">
        <f t="shared" si="0"/>
        <v>17280</v>
      </c>
      <c r="F18" s="40">
        <v>18799.560000000001</v>
      </c>
      <c r="G18" s="40">
        <v>11340</v>
      </c>
      <c r="H18" s="39">
        <f t="shared" si="1"/>
        <v>17280</v>
      </c>
      <c r="I18" s="40">
        <f t="shared" si="2"/>
        <v>22000</v>
      </c>
      <c r="J18" s="37">
        <v>0.08</v>
      </c>
      <c r="K18" s="40">
        <f t="shared" si="3"/>
        <v>23760</v>
      </c>
      <c r="L18" s="60">
        <v>21799.8</v>
      </c>
      <c r="M18" s="60">
        <v>11340</v>
      </c>
      <c r="N18" s="39">
        <f t="shared" si="4"/>
        <v>21799.8</v>
      </c>
    </row>
    <row r="19" spans="1:14" ht="34.5" customHeight="1">
      <c r="A19" s="8" t="s">
        <v>81</v>
      </c>
      <c r="B19" s="47" t="s">
        <v>98</v>
      </c>
      <c r="C19" s="40">
        <v>14000</v>
      </c>
      <c r="D19" s="37">
        <v>0.08</v>
      </c>
      <c r="E19" s="40">
        <f t="shared" si="0"/>
        <v>15120.000000000002</v>
      </c>
      <c r="F19" s="40">
        <v>18799.560000000001</v>
      </c>
      <c r="G19" s="40">
        <v>11340</v>
      </c>
      <c r="H19" s="39">
        <f t="shared" si="1"/>
        <v>15120.000000000002</v>
      </c>
      <c r="I19" s="40">
        <f t="shared" si="2"/>
        <v>20000</v>
      </c>
      <c r="J19" s="37">
        <v>0.08</v>
      </c>
      <c r="K19" s="40">
        <f t="shared" si="3"/>
        <v>21600</v>
      </c>
      <c r="L19" s="60">
        <v>21799.8</v>
      </c>
      <c r="M19" s="60">
        <v>11340</v>
      </c>
      <c r="N19" s="39">
        <f t="shared" si="4"/>
        <v>21600</v>
      </c>
    </row>
    <row r="20" spans="1:14" ht="34.5" customHeight="1">
      <c r="A20" s="8" t="s">
        <v>81</v>
      </c>
      <c r="B20" s="54" t="s">
        <v>99</v>
      </c>
      <c r="C20" s="40">
        <v>16000</v>
      </c>
      <c r="D20" s="37">
        <v>0.08</v>
      </c>
      <c r="E20" s="40">
        <f t="shared" si="0"/>
        <v>17280</v>
      </c>
      <c r="F20" s="40">
        <v>18799.560000000001</v>
      </c>
      <c r="G20" s="40">
        <v>14040</v>
      </c>
      <c r="H20" s="39">
        <f t="shared" si="1"/>
        <v>17280</v>
      </c>
      <c r="I20" s="40">
        <f t="shared" si="2"/>
        <v>22000</v>
      </c>
      <c r="J20" s="37">
        <v>0.08</v>
      </c>
      <c r="K20" s="40">
        <f t="shared" si="3"/>
        <v>23760</v>
      </c>
      <c r="L20" s="60">
        <v>21799.8</v>
      </c>
      <c r="M20" s="60">
        <v>14040</v>
      </c>
      <c r="N20" s="39">
        <f t="shared" si="4"/>
        <v>21799.8</v>
      </c>
    </row>
    <row r="21" spans="1:14" ht="34.5" customHeight="1">
      <c r="A21" s="8" t="s">
        <v>81</v>
      </c>
      <c r="B21" s="47" t="s">
        <v>100</v>
      </c>
      <c r="C21" s="40">
        <v>15000</v>
      </c>
      <c r="D21" s="37">
        <v>0.08</v>
      </c>
      <c r="E21" s="40">
        <f t="shared" si="0"/>
        <v>16200.000000000002</v>
      </c>
      <c r="F21" s="40">
        <v>21600</v>
      </c>
      <c r="G21" s="40">
        <v>14040</v>
      </c>
      <c r="H21" s="39">
        <f t="shared" si="1"/>
        <v>16200.000000000002</v>
      </c>
      <c r="I21" s="40">
        <f t="shared" si="2"/>
        <v>21000</v>
      </c>
      <c r="J21" s="37">
        <v>0.08</v>
      </c>
      <c r="K21" s="40">
        <f t="shared" si="3"/>
        <v>22680</v>
      </c>
      <c r="L21" s="60">
        <v>24599.16</v>
      </c>
      <c r="M21" s="60">
        <v>14040</v>
      </c>
      <c r="N21" s="39">
        <f t="shared" si="4"/>
        <v>22680</v>
      </c>
    </row>
    <row r="22" spans="1:14" ht="34.5" customHeight="1">
      <c r="A22" s="8" t="s">
        <v>81</v>
      </c>
      <c r="B22" s="47" t="s">
        <v>101</v>
      </c>
      <c r="C22" s="40">
        <v>15000</v>
      </c>
      <c r="D22" s="37">
        <v>0.08</v>
      </c>
      <c r="E22" s="40">
        <f t="shared" si="0"/>
        <v>16200.000000000002</v>
      </c>
      <c r="F22" s="40">
        <v>18799.560000000001</v>
      </c>
      <c r="G22" s="40">
        <v>0</v>
      </c>
      <c r="H22" s="39">
        <f t="shared" si="1"/>
        <v>16200.000000000002</v>
      </c>
      <c r="I22" s="40">
        <f t="shared" si="2"/>
        <v>21000</v>
      </c>
      <c r="J22" s="37">
        <v>0.08</v>
      </c>
      <c r="K22" s="40">
        <f t="shared" si="3"/>
        <v>22680</v>
      </c>
      <c r="L22" s="60">
        <v>21799.8</v>
      </c>
      <c r="M22" s="60">
        <v>0</v>
      </c>
      <c r="N22" s="39">
        <f t="shared" si="4"/>
        <v>21799.8</v>
      </c>
    </row>
    <row r="23" spans="1:14" ht="34.5" customHeight="1">
      <c r="A23" s="8" t="s">
        <v>81</v>
      </c>
      <c r="B23" s="47" t="s">
        <v>102</v>
      </c>
      <c r="C23" s="40">
        <v>17000</v>
      </c>
      <c r="D23" s="37">
        <v>0.08</v>
      </c>
      <c r="E23" s="40">
        <f t="shared" si="0"/>
        <v>18360</v>
      </c>
      <c r="F23" s="40">
        <v>18799.560000000001</v>
      </c>
      <c r="G23" s="40">
        <v>15120</v>
      </c>
      <c r="H23" s="39">
        <f t="shared" si="1"/>
        <v>18360</v>
      </c>
      <c r="I23" s="40">
        <f t="shared" si="2"/>
        <v>23000</v>
      </c>
      <c r="J23" s="37">
        <v>0.08</v>
      </c>
      <c r="K23" s="40">
        <f t="shared" si="3"/>
        <v>24840</v>
      </c>
      <c r="L23" s="60">
        <v>21799.8</v>
      </c>
      <c r="M23" s="60">
        <v>17280</v>
      </c>
      <c r="N23" s="39">
        <f t="shared" si="4"/>
        <v>21799.8</v>
      </c>
    </row>
    <row r="24" spans="1:14" ht="34.5" customHeight="1">
      <c r="A24" s="8" t="s">
        <v>81</v>
      </c>
      <c r="B24" s="47" t="s">
        <v>103</v>
      </c>
      <c r="C24" s="40">
        <v>27000</v>
      </c>
      <c r="D24" s="37">
        <v>0.08</v>
      </c>
      <c r="E24" s="40">
        <f t="shared" si="0"/>
        <v>29160.000000000004</v>
      </c>
      <c r="F24" s="40">
        <v>21600</v>
      </c>
      <c r="G24" s="40">
        <v>17280</v>
      </c>
      <c r="H24" s="39">
        <f t="shared" si="1"/>
        <v>21600</v>
      </c>
      <c r="I24" s="40">
        <f t="shared" si="2"/>
        <v>33000</v>
      </c>
      <c r="J24" s="37">
        <v>0.08</v>
      </c>
      <c r="K24" s="40">
        <f t="shared" si="3"/>
        <v>35640</v>
      </c>
      <c r="L24" s="60">
        <v>24600.240000000002</v>
      </c>
      <c r="M24" s="60">
        <v>18360</v>
      </c>
      <c r="N24" s="39">
        <f t="shared" si="4"/>
        <v>24600.240000000002</v>
      </c>
    </row>
    <row r="25" spans="1:14" ht="34.5" customHeight="1">
      <c r="A25" s="8" t="s">
        <v>81</v>
      </c>
      <c r="B25" s="47" t="s">
        <v>104</v>
      </c>
      <c r="C25" s="40">
        <v>15000</v>
      </c>
      <c r="D25" s="37">
        <v>0.08</v>
      </c>
      <c r="E25" s="40">
        <f t="shared" si="0"/>
        <v>16200.000000000002</v>
      </c>
      <c r="F25" s="40">
        <v>21600</v>
      </c>
      <c r="G25" s="40">
        <v>11340</v>
      </c>
      <c r="H25" s="39">
        <f t="shared" si="1"/>
        <v>16200.000000000002</v>
      </c>
      <c r="I25" s="40">
        <f t="shared" si="2"/>
        <v>21000</v>
      </c>
      <c r="J25" s="37">
        <v>0.08</v>
      </c>
      <c r="K25" s="40">
        <f t="shared" si="3"/>
        <v>22680</v>
      </c>
      <c r="L25" s="60">
        <v>24600.240000000002</v>
      </c>
      <c r="M25" s="60">
        <v>11340</v>
      </c>
      <c r="N25" s="39">
        <f t="shared" si="4"/>
        <v>22680</v>
      </c>
    </row>
    <row r="26" spans="1:14" ht="34.5" customHeight="1">
      <c r="A26" s="8" t="s">
        <v>81</v>
      </c>
      <c r="B26" s="47" t="s">
        <v>105</v>
      </c>
      <c r="C26" s="40">
        <v>16000</v>
      </c>
      <c r="D26" s="37">
        <v>0.08</v>
      </c>
      <c r="E26" s="40">
        <f t="shared" si="0"/>
        <v>17280</v>
      </c>
      <c r="F26" s="40">
        <v>18799.560000000001</v>
      </c>
      <c r="G26" s="40">
        <v>16200</v>
      </c>
      <c r="H26" s="39">
        <f t="shared" si="1"/>
        <v>17280</v>
      </c>
      <c r="I26" s="40">
        <f t="shared" si="2"/>
        <v>22000</v>
      </c>
      <c r="J26" s="37">
        <v>0.08</v>
      </c>
      <c r="K26" s="40">
        <f t="shared" si="3"/>
        <v>23760</v>
      </c>
      <c r="L26" s="60">
        <v>21799.8</v>
      </c>
      <c r="M26" s="60">
        <v>16200</v>
      </c>
      <c r="N26" s="39">
        <f t="shared" si="4"/>
        <v>21799.8</v>
      </c>
    </row>
    <row r="27" spans="1:14" ht="34.5" customHeight="1">
      <c r="A27" s="8" t="s">
        <v>81</v>
      </c>
      <c r="B27" s="47" t="s">
        <v>106</v>
      </c>
      <c r="C27" s="40">
        <v>16000</v>
      </c>
      <c r="D27" s="37">
        <v>0.08</v>
      </c>
      <c r="E27" s="40">
        <f t="shared" si="0"/>
        <v>17280</v>
      </c>
      <c r="F27" s="40">
        <v>18799.560000000001</v>
      </c>
      <c r="G27" s="40">
        <v>16200</v>
      </c>
      <c r="H27" s="39">
        <f t="shared" si="1"/>
        <v>17280</v>
      </c>
      <c r="I27" s="40">
        <f t="shared" si="2"/>
        <v>22000</v>
      </c>
      <c r="J27" s="37">
        <v>0.08</v>
      </c>
      <c r="K27" s="40">
        <f t="shared" si="3"/>
        <v>23760</v>
      </c>
      <c r="L27" s="60">
        <v>21799.8</v>
      </c>
      <c r="M27" s="60">
        <v>16200</v>
      </c>
      <c r="N27" s="39">
        <f t="shared" si="4"/>
        <v>21799.8</v>
      </c>
    </row>
    <row r="28" spans="1:14" ht="34.5" customHeight="1">
      <c r="A28" s="8" t="s">
        <v>81</v>
      </c>
      <c r="B28" s="54" t="s">
        <v>107</v>
      </c>
      <c r="C28" s="40">
        <v>16000</v>
      </c>
      <c r="D28" s="37">
        <v>0.08</v>
      </c>
      <c r="E28" s="40">
        <f t="shared" si="0"/>
        <v>17280</v>
      </c>
      <c r="F28" s="40">
        <v>17500.32</v>
      </c>
      <c r="G28" s="40">
        <v>11340</v>
      </c>
      <c r="H28" s="39">
        <f t="shared" si="1"/>
        <v>17280</v>
      </c>
      <c r="I28" s="40">
        <f t="shared" si="2"/>
        <v>22000</v>
      </c>
      <c r="J28" s="37">
        <v>0.08</v>
      </c>
      <c r="K28" s="40">
        <f t="shared" si="3"/>
        <v>23760</v>
      </c>
      <c r="L28" s="60">
        <v>20500.02</v>
      </c>
      <c r="M28" s="60">
        <v>11340</v>
      </c>
      <c r="N28" s="39">
        <f t="shared" si="4"/>
        <v>20500.02</v>
      </c>
    </row>
    <row r="29" spans="1:14" ht="34.5" customHeight="1">
      <c r="A29" s="8" t="s">
        <v>81</v>
      </c>
      <c r="B29" s="54" t="s">
        <v>108</v>
      </c>
      <c r="C29" s="40">
        <v>15000</v>
      </c>
      <c r="D29" s="37">
        <v>0.08</v>
      </c>
      <c r="E29" s="40">
        <f t="shared" si="0"/>
        <v>16200.000000000002</v>
      </c>
      <c r="F29" s="40">
        <v>17500.32</v>
      </c>
      <c r="G29" s="40">
        <v>11340</v>
      </c>
      <c r="H29" s="39">
        <f t="shared" si="1"/>
        <v>16200.000000000002</v>
      </c>
      <c r="I29" s="40">
        <f t="shared" si="2"/>
        <v>21000</v>
      </c>
      <c r="J29" s="37">
        <v>0.08</v>
      </c>
      <c r="K29" s="40">
        <f t="shared" si="3"/>
        <v>22680</v>
      </c>
      <c r="L29" s="60">
        <v>20500.02</v>
      </c>
      <c r="M29" s="60">
        <v>11340</v>
      </c>
      <c r="N29" s="39">
        <f t="shared" si="4"/>
        <v>20500.02</v>
      </c>
    </row>
    <row r="30" spans="1:14" ht="63.75" customHeight="1">
      <c r="A30" s="8" t="s">
        <v>81</v>
      </c>
      <c r="B30" s="52" t="s">
        <v>109</v>
      </c>
      <c r="C30" s="40">
        <v>26000</v>
      </c>
      <c r="D30" s="37">
        <v>0.08</v>
      </c>
      <c r="E30" s="40">
        <f t="shared" si="0"/>
        <v>28080.000000000004</v>
      </c>
      <c r="F30" s="40">
        <v>28199.88</v>
      </c>
      <c r="G30" s="40">
        <v>20520</v>
      </c>
      <c r="H30" s="39">
        <f t="shared" si="1"/>
        <v>28080.000000000004</v>
      </c>
      <c r="I30" s="40">
        <f t="shared" si="2"/>
        <v>32000</v>
      </c>
      <c r="J30" s="37">
        <v>0.08</v>
      </c>
      <c r="K30" s="40">
        <f t="shared" si="3"/>
        <v>34560</v>
      </c>
      <c r="L30" s="60">
        <v>31200.12</v>
      </c>
      <c r="M30" s="60">
        <v>23760</v>
      </c>
      <c r="N30" s="39">
        <f t="shared" si="4"/>
        <v>31200.12</v>
      </c>
    </row>
    <row r="31" spans="1:14" ht="73.5" customHeight="1">
      <c r="A31" s="8" t="s">
        <v>81</v>
      </c>
      <c r="B31" s="53" t="s">
        <v>110</v>
      </c>
      <c r="C31" s="40">
        <v>26000</v>
      </c>
      <c r="D31" s="37">
        <v>0.08</v>
      </c>
      <c r="E31" s="40">
        <f t="shared" si="0"/>
        <v>28080.000000000004</v>
      </c>
      <c r="F31" s="40">
        <v>28199.88</v>
      </c>
      <c r="G31" s="40">
        <v>20520</v>
      </c>
      <c r="H31" s="39">
        <f t="shared" si="1"/>
        <v>28080.000000000004</v>
      </c>
      <c r="I31" s="40">
        <f t="shared" si="2"/>
        <v>32000</v>
      </c>
      <c r="J31" s="37">
        <v>0.08</v>
      </c>
      <c r="K31" s="40">
        <f t="shared" si="3"/>
        <v>34560</v>
      </c>
      <c r="L31" s="60">
        <v>31200.12</v>
      </c>
      <c r="M31" s="60">
        <v>23760</v>
      </c>
      <c r="N31" s="39">
        <f t="shared" si="4"/>
        <v>31200.12</v>
      </c>
    </row>
    <row r="32" spans="1:14" ht="52.5" customHeight="1">
      <c r="A32" s="8" t="s">
        <v>81</v>
      </c>
      <c r="B32" s="46" t="s">
        <v>111</v>
      </c>
      <c r="C32" s="40">
        <v>25000</v>
      </c>
      <c r="D32" s="37">
        <v>0.08</v>
      </c>
      <c r="E32" s="40">
        <f t="shared" si="0"/>
        <v>27000</v>
      </c>
      <c r="F32" s="40">
        <v>28199.88</v>
      </c>
      <c r="G32" s="40">
        <v>18360</v>
      </c>
      <c r="H32" s="39">
        <f t="shared" si="1"/>
        <v>27000</v>
      </c>
      <c r="I32" s="40">
        <f t="shared" si="2"/>
        <v>31000</v>
      </c>
      <c r="J32" s="37">
        <v>0.08</v>
      </c>
      <c r="K32" s="40">
        <f t="shared" si="3"/>
        <v>33480</v>
      </c>
      <c r="L32" s="60">
        <v>31200.12</v>
      </c>
      <c r="M32" s="60">
        <v>19440</v>
      </c>
      <c r="N32" s="39">
        <f t="shared" si="4"/>
        <v>31200.12</v>
      </c>
    </row>
    <row r="33" spans="1:14" ht="53.25" customHeight="1">
      <c r="A33" s="8" t="s">
        <v>81</v>
      </c>
      <c r="B33" s="46" t="s">
        <v>112</v>
      </c>
      <c r="C33" s="40">
        <v>26000</v>
      </c>
      <c r="D33" s="37">
        <v>0.08</v>
      </c>
      <c r="E33" s="40">
        <f t="shared" si="0"/>
        <v>28080.000000000004</v>
      </c>
      <c r="F33" s="40">
        <v>31700.16</v>
      </c>
      <c r="G33" s="40">
        <v>18360</v>
      </c>
      <c r="H33" s="39">
        <f t="shared" si="1"/>
        <v>28080.000000000004</v>
      </c>
      <c r="I33" s="40">
        <f t="shared" si="2"/>
        <v>32000</v>
      </c>
      <c r="J33" s="37">
        <v>0.08</v>
      </c>
      <c r="K33" s="40">
        <f t="shared" si="3"/>
        <v>34560</v>
      </c>
      <c r="L33" s="60">
        <v>34700.400000000001</v>
      </c>
      <c r="M33" s="60">
        <v>19440</v>
      </c>
      <c r="N33" s="39">
        <f t="shared" si="4"/>
        <v>34560</v>
      </c>
    </row>
    <row r="34" spans="1:14" ht="40.5" customHeight="1">
      <c r="A34" s="8" t="s">
        <v>81</v>
      </c>
      <c r="B34" s="47" t="s">
        <v>113</v>
      </c>
      <c r="C34" s="40">
        <v>17000</v>
      </c>
      <c r="D34" s="37">
        <v>0.08</v>
      </c>
      <c r="E34" s="40">
        <f t="shared" si="0"/>
        <v>18360</v>
      </c>
      <c r="F34" s="40">
        <v>31700.16</v>
      </c>
      <c r="G34" s="40">
        <v>18360</v>
      </c>
      <c r="H34" s="39">
        <f t="shared" si="1"/>
        <v>18360</v>
      </c>
      <c r="I34" s="40">
        <f t="shared" si="2"/>
        <v>23000</v>
      </c>
      <c r="J34" s="37">
        <v>0.08</v>
      </c>
      <c r="K34" s="40">
        <f t="shared" si="3"/>
        <v>24840</v>
      </c>
      <c r="L34" s="60">
        <v>34700.400000000001</v>
      </c>
      <c r="M34" s="60">
        <v>19440</v>
      </c>
      <c r="N34" s="39">
        <f t="shared" si="4"/>
        <v>24840</v>
      </c>
    </row>
    <row r="35" spans="1:14" ht="40.5" customHeight="1">
      <c r="A35" s="8" t="s">
        <v>81</v>
      </c>
      <c r="B35" s="46" t="s">
        <v>114</v>
      </c>
      <c r="C35" s="40">
        <v>18000</v>
      </c>
      <c r="D35" s="37">
        <v>0.08</v>
      </c>
      <c r="E35" s="40">
        <f t="shared" si="0"/>
        <v>19440</v>
      </c>
      <c r="F35" s="40">
        <v>31700.16</v>
      </c>
      <c r="G35" s="40">
        <v>18360</v>
      </c>
      <c r="H35" s="39">
        <f t="shared" si="1"/>
        <v>19440</v>
      </c>
      <c r="I35" s="40">
        <f t="shared" si="2"/>
        <v>24000</v>
      </c>
      <c r="J35" s="37">
        <v>0.08</v>
      </c>
      <c r="K35" s="40">
        <f t="shared" si="3"/>
        <v>25920</v>
      </c>
      <c r="L35" s="60">
        <v>34700.400000000001</v>
      </c>
      <c r="M35" s="60">
        <v>19440</v>
      </c>
      <c r="N35" s="39">
        <f t="shared" si="4"/>
        <v>25920</v>
      </c>
    </row>
    <row r="36" spans="1:14" ht="40.5" customHeight="1">
      <c r="A36" s="8" t="s">
        <v>81</v>
      </c>
      <c r="B36" s="46" t="s">
        <v>115</v>
      </c>
      <c r="C36" s="40">
        <v>26000</v>
      </c>
      <c r="D36" s="37">
        <v>0.08</v>
      </c>
      <c r="E36" s="40">
        <f t="shared" si="0"/>
        <v>28080.000000000004</v>
      </c>
      <c r="F36" s="40">
        <v>33700.32</v>
      </c>
      <c r="G36" s="40">
        <v>20520</v>
      </c>
      <c r="H36" s="39">
        <f t="shared" si="1"/>
        <v>28080.000000000004</v>
      </c>
      <c r="I36" s="40">
        <f t="shared" si="2"/>
        <v>32000</v>
      </c>
      <c r="J36" s="37">
        <v>0.08</v>
      </c>
      <c r="K36" s="40">
        <f t="shared" si="3"/>
        <v>34560</v>
      </c>
      <c r="L36" s="60">
        <v>36700.019999999997</v>
      </c>
      <c r="M36" s="60">
        <v>23760</v>
      </c>
      <c r="N36" s="39">
        <f t="shared" si="4"/>
        <v>34560</v>
      </c>
    </row>
    <row r="37" spans="1:14" ht="40.5" customHeight="1">
      <c r="A37" s="8" t="s">
        <v>81</v>
      </c>
      <c r="B37" s="46" t="s">
        <v>116</v>
      </c>
      <c r="C37" s="40">
        <v>30000</v>
      </c>
      <c r="D37" s="37">
        <v>0.08</v>
      </c>
      <c r="E37" s="40">
        <f t="shared" si="0"/>
        <v>32400.000000000004</v>
      </c>
      <c r="F37" s="40">
        <v>47599.92</v>
      </c>
      <c r="G37" s="40">
        <v>35640</v>
      </c>
      <c r="H37" s="39">
        <f t="shared" si="1"/>
        <v>35640</v>
      </c>
      <c r="I37" s="40">
        <f t="shared" si="2"/>
        <v>36000</v>
      </c>
      <c r="J37" s="37">
        <v>0.08</v>
      </c>
      <c r="K37" s="40">
        <f t="shared" si="3"/>
        <v>38880</v>
      </c>
      <c r="L37" s="60">
        <v>50600.160000000003</v>
      </c>
      <c r="M37" s="60">
        <v>37800</v>
      </c>
      <c r="N37" s="39">
        <f t="shared" si="4"/>
        <v>38880</v>
      </c>
    </row>
    <row r="38" spans="1:14" ht="40.5" customHeight="1">
      <c r="A38" s="8" t="s">
        <v>81</v>
      </c>
      <c r="B38" s="46" t="s">
        <v>117</v>
      </c>
      <c r="C38" s="40">
        <v>27000</v>
      </c>
      <c r="D38" s="37">
        <v>0.08</v>
      </c>
      <c r="E38" s="40">
        <f t="shared" si="0"/>
        <v>29160.000000000004</v>
      </c>
      <c r="F38" s="40">
        <v>33700.32</v>
      </c>
      <c r="G38" s="40">
        <v>23760</v>
      </c>
      <c r="H38" s="39">
        <f t="shared" si="1"/>
        <v>29160.000000000004</v>
      </c>
      <c r="I38" s="40">
        <f t="shared" si="2"/>
        <v>33000</v>
      </c>
      <c r="J38" s="37">
        <v>0.08</v>
      </c>
      <c r="K38" s="40">
        <f t="shared" si="3"/>
        <v>35640</v>
      </c>
      <c r="L38" s="60">
        <v>37699.56</v>
      </c>
      <c r="M38" s="60">
        <v>25920</v>
      </c>
      <c r="N38" s="39">
        <f t="shared" si="4"/>
        <v>35640</v>
      </c>
    </row>
    <row r="39" spans="1:14" ht="40.5" customHeight="1">
      <c r="A39" s="8" t="s">
        <v>81</v>
      </c>
      <c r="B39" s="46" t="s">
        <v>118</v>
      </c>
      <c r="C39" s="40">
        <v>26000</v>
      </c>
      <c r="D39" s="37">
        <v>0.08</v>
      </c>
      <c r="E39" s="40">
        <f t="shared" si="0"/>
        <v>28080.000000000004</v>
      </c>
      <c r="F39" s="40">
        <v>33700.32</v>
      </c>
      <c r="G39" s="40">
        <v>20520</v>
      </c>
      <c r="H39" s="39">
        <f t="shared" si="1"/>
        <v>28080.000000000004</v>
      </c>
      <c r="I39" s="40">
        <f t="shared" si="2"/>
        <v>32000</v>
      </c>
      <c r="J39" s="37">
        <v>0.08</v>
      </c>
      <c r="K39" s="40">
        <f t="shared" si="3"/>
        <v>34560</v>
      </c>
      <c r="L39" s="60">
        <v>37699.56</v>
      </c>
      <c r="M39" s="60">
        <v>23760</v>
      </c>
      <c r="N39" s="39">
        <f t="shared" si="4"/>
        <v>34560</v>
      </c>
    </row>
    <row r="40" spans="1:14" ht="40.5" customHeight="1">
      <c r="A40" s="8" t="s">
        <v>81</v>
      </c>
      <c r="B40" s="46" t="s">
        <v>119</v>
      </c>
      <c r="C40" s="40">
        <v>23000</v>
      </c>
      <c r="D40" s="37">
        <v>0.08</v>
      </c>
      <c r="E40" s="40">
        <f t="shared" si="0"/>
        <v>24840</v>
      </c>
      <c r="F40" s="40">
        <v>47599.92</v>
      </c>
      <c r="G40" s="40">
        <v>35640</v>
      </c>
      <c r="H40" s="39">
        <f t="shared" si="1"/>
        <v>35640</v>
      </c>
      <c r="I40" s="40">
        <f t="shared" si="2"/>
        <v>29000</v>
      </c>
      <c r="J40" s="37">
        <v>0.08</v>
      </c>
      <c r="K40" s="40">
        <f t="shared" si="3"/>
        <v>31320.000000000004</v>
      </c>
      <c r="L40" s="60">
        <v>50600.160000000003</v>
      </c>
      <c r="M40" s="60">
        <v>37800</v>
      </c>
      <c r="N40" s="39">
        <f t="shared" si="4"/>
        <v>37800</v>
      </c>
    </row>
    <row r="41" spans="1:14" ht="40.5" customHeight="1">
      <c r="A41" s="8" t="s">
        <v>81</v>
      </c>
      <c r="B41" s="46" t="s">
        <v>120</v>
      </c>
      <c r="C41" s="40">
        <v>25000</v>
      </c>
      <c r="D41" s="37">
        <v>0.08</v>
      </c>
      <c r="E41" s="40">
        <f t="shared" si="0"/>
        <v>27000</v>
      </c>
      <c r="F41" s="40">
        <v>33700.32</v>
      </c>
      <c r="G41" s="40">
        <v>23760</v>
      </c>
      <c r="H41" s="39">
        <f t="shared" si="1"/>
        <v>27000</v>
      </c>
      <c r="I41" s="40">
        <f t="shared" si="2"/>
        <v>31000</v>
      </c>
      <c r="J41" s="37">
        <v>0.08</v>
      </c>
      <c r="K41" s="40">
        <f t="shared" si="3"/>
        <v>33480</v>
      </c>
      <c r="L41" s="60">
        <v>37699.56</v>
      </c>
      <c r="M41" s="60">
        <v>25920</v>
      </c>
      <c r="N41" s="39">
        <f t="shared" si="4"/>
        <v>33480</v>
      </c>
    </row>
    <row r="42" spans="1:14" ht="40.5" customHeight="1">
      <c r="A42" s="8" t="s">
        <v>81</v>
      </c>
      <c r="B42" s="46" t="s">
        <v>121</v>
      </c>
      <c r="C42" s="40">
        <v>25000</v>
      </c>
      <c r="D42" s="37">
        <v>0.08</v>
      </c>
      <c r="E42" s="40">
        <f t="shared" si="0"/>
        <v>27000</v>
      </c>
      <c r="F42" s="40">
        <v>33700.32</v>
      </c>
      <c r="G42" s="40">
        <v>23760</v>
      </c>
      <c r="H42" s="39">
        <f t="shared" si="1"/>
        <v>27000</v>
      </c>
      <c r="I42" s="40">
        <f t="shared" si="2"/>
        <v>31000</v>
      </c>
      <c r="J42" s="37">
        <v>0.08</v>
      </c>
      <c r="K42" s="40">
        <f t="shared" si="3"/>
        <v>33480</v>
      </c>
      <c r="L42" s="60">
        <v>37699.56</v>
      </c>
      <c r="M42" s="60">
        <v>25920</v>
      </c>
      <c r="N42" s="39">
        <f t="shared" si="4"/>
        <v>33480</v>
      </c>
    </row>
    <row r="43" spans="1:14" ht="40.5" customHeight="1">
      <c r="A43" s="8" t="s">
        <v>81</v>
      </c>
      <c r="B43" s="47" t="s">
        <v>122</v>
      </c>
      <c r="C43" s="40">
        <v>23000</v>
      </c>
      <c r="D43" s="37">
        <v>0.08</v>
      </c>
      <c r="E43" s="40">
        <f t="shared" si="0"/>
        <v>24840</v>
      </c>
      <c r="F43" s="40">
        <v>33700.32</v>
      </c>
      <c r="G43" s="40">
        <v>18360</v>
      </c>
      <c r="H43" s="39">
        <f t="shared" si="1"/>
        <v>24840</v>
      </c>
      <c r="I43" s="40">
        <f t="shared" si="2"/>
        <v>29000</v>
      </c>
      <c r="J43" s="37">
        <v>0.08</v>
      </c>
      <c r="K43" s="40">
        <f t="shared" si="3"/>
        <v>31320.000000000004</v>
      </c>
      <c r="L43" s="60">
        <v>37699.56</v>
      </c>
      <c r="M43" s="60">
        <v>19440</v>
      </c>
      <c r="N43" s="39">
        <f t="shared" si="4"/>
        <v>31320.000000000004</v>
      </c>
    </row>
    <row r="44" spans="1:14" ht="47.25" customHeight="1">
      <c r="A44" s="8" t="s">
        <v>81</v>
      </c>
      <c r="B44" s="54" t="s">
        <v>123</v>
      </c>
      <c r="C44" s="40">
        <v>30000</v>
      </c>
      <c r="D44" s="37">
        <v>0.08</v>
      </c>
      <c r="E44" s="40">
        <f t="shared" si="0"/>
        <v>32400.000000000004</v>
      </c>
      <c r="F44" s="40">
        <v>37299.96</v>
      </c>
      <c r="G44" s="40">
        <v>23760</v>
      </c>
      <c r="H44" s="39">
        <f t="shared" si="1"/>
        <v>32400.000000000004</v>
      </c>
      <c r="I44" s="40">
        <f t="shared" si="2"/>
        <v>36000</v>
      </c>
      <c r="J44" s="37">
        <v>0.08</v>
      </c>
      <c r="K44" s="40">
        <f t="shared" si="3"/>
        <v>38880</v>
      </c>
      <c r="L44" s="60">
        <v>40300.199999999997</v>
      </c>
      <c r="M44" s="60">
        <v>27000</v>
      </c>
      <c r="N44" s="39">
        <f t="shared" si="4"/>
        <v>38880</v>
      </c>
    </row>
    <row r="45" spans="1:14" ht="47.25" customHeight="1">
      <c r="A45" s="8" t="s">
        <v>81</v>
      </c>
      <c r="B45" s="54" t="s">
        <v>124</v>
      </c>
      <c r="C45" s="40">
        <v>30000</v>
      </c>
      <c r="D45" s="37">
        <v>0.08</v>
      </c>
      <c r="E45" s="40">
        <f t="shared" si="0"/>
        <v>32400.000000000004</v>
      </c>
      <c r="F45" s="40">
        <v>37299.96</v>
      </c>
      <c r="G45" s="40">
        <v>23760</v>
      </c>
      <c r="H45" s="39">
        <f t="shared" si="1"/>
        <v>32400.000000000004</v>
      </c>
      <c r="I45" s="40">
        <f t="shared" si="2"/>
        <v>36000</v>
      </c>
      <c r="J45" s="37">
        <v>0.08</v>
      </c>
      <c r="K45" s="40">
        <f t="shared" si="3"/>
        <v>38880</v>
      </c>
      <c r="L45" s="60">
        <v>40300.199999999997</v>
      </c>
      <c r="M45" s="60">
        <v>27000</v>
      </c>
      <c r="N45" s="39">
        <f t="shared" si="4"/>
        <v>38880</v>
      </c>
    </row>
    <row r="46" spans="1:14" ht="47.25" customHeight="1">
      <c r="A46" s="8" t="s">
        <v>81</v>
      </c>
      <c r="B46" s="55" t="s">
        <v>125</v>
      </c>
      <c r="C46" s="40">
        <v>30000</v>
      </c>
      <c r="D46" s="37">
        <v>0.08</v>
      </c>
      <c r="E46" s="40">
        <f t="shared" si="0"/>
        <v>32400.000000000004</v>
      </c>
      <c r="F46" s="40">
        <v>33700.32</v>
      </c>
      <c r="G46" s="40">
        <v>23760</v>
      </c>
      <c r="H46" s="39">
        <f t="shared" si="1"/>
        <v>32400.000000000004</v>
      </c>
      <c r="I46" s="40">
        <f t="shared" si="2"/>
        <v>36000</v>
      </c>
      <c r="J46" s="37">
        <v>0.08</v>
      </c>
      <c r="K46" s="40">
        <f t="shared" si="3"/>
        <v>38880</v>
      </c>
      <c r="L46" s="60">
        <v>37699.56</v>
      </c>
      <c r="M46" s="60">
        <v>27000</v>
      </c>
      <c r="N46" s="39">
        <f t="shared" si="4"/>
        <v>37699.56</v>
      </c>
    </row>
    <row r="47" spans="1:14" ht="47.25" customHeight="1">
      <c r="A47" s="8" t="s">
        <v>81</v>
      </c>
      <c r="B47" s="55" t="s">
        <v>126</v>
      </c>
      <c r="C47" s="40">
        <v>30000</v>
      </c>
      <c r="D47" s="37">
        <v>0.08</v>
      </c>
      <c r="E47" s="40">
        <f t="shared" si="0"/>
        <v>32400.000000000004</v>
      </c>
      <c r="F47" s="40">
        <v>33700.32</v>
      </c>
      <c r="G47" s="40">
        <v>23760</v>
      </c>
      <c r="H47" s="39">
        <f t="shared" si="1"/>
        <v>32400.000000000004</v>
      </c>
      <c r="I47" s="40">
        <f t="shared" si="2"/>
        <v>36000</v>
      </c>
      <c r="J47" s="37">
        <v>0.08</v>
      </c>
      <c r="K47" s="40">
        <f t="shared" si="3"/>
        <v>38880</v>
      </c>
      <c r="L47" s="60">
        <v>37699.56</v>
      </c>
      <c r="M47" s="60">
        <v>27000</v>
      </c>
      <c r="N47" s="39">
        <f t="shared" si="4"/>
        <v>37699.56</v>
      </c>
    </row>
    <row r="48" spans="1:14" ht="47.25" customHeight="1">
      <c r="A48" s="8" t="s">
        <v>81</v>
      </c>
      <c r="B48" s="55" t="s">
        <v>127</v>
      </c>
      <c r="C48" s="40">
        <v>28000</v>
      </c>
      <c r="D48" s="37">
        <v>0.08</v>
      </c>
      <c r="E48" s="40">
        <f t="shared" si="0"/>
        <v>30240.000000000004</v>
      </c>
      <c r="F48" s="40">
        <v>31700.16</v>
      </c>
      <c r="G48" s="40">
        <v>23760</v>
      </c>
      <c r="H48" s="39">
        <f t="shared" si="1"/>
        <v>30240.000000000004</v>
      </c>
      <c r="I48" s="40">
        <f t="shared" si="2"/>
        <v>34000</v>
      </c>
      <c r="J48" s="37">
        <v>0.08</v>
      </c>
      <c r="K48" s="40">
        <f t="shared" si="3"/>
        <v>36720</v>
      </c>
      <c r="L48" s="60">
        <v>34700.400000000001</v>
      </c>
      <c r="M48" s="60">
        <v>27000</v>
      </c>
      <c r="N48" s="39">
        <f t="shared" si="4"/>
        <v>34700.400000000001</v>
      </c>
    </row>
    <row r="49" spans="1:14" ht="47.25" customHeight="1">
      <c r="A49" s="8" t="s">
        <v>81</v>
      </c>
      <c r="B49" s="54" t="s">
        <v>128</v>
      </c>
      <c r="C49" s="40">
        <v>40000</v>
      </c>
      <c r="D49" s="37">
        <v>0.08</v>
      </c>
      <c r="E49" s="40">
        <f t="shared" si="0"/>
        <v>43200</v>
      </c>
      <c r="F49" s="40">
        <v>33700.32</v>
      </c>
      <c r="G49" s="40">
        <v>23760</v>
      </c>
      <c r="H49" s="39">
        <f t="shared" si="1"/>
        <v>33700.32</v>
      </c>
      <c r="I49" s="40">
        <f t="shared" si="2"/>
        <v>46000</v>
      </c>
      <c r="J49" s="37">
        <v>0.08</v>
      </c>
      <c r="K49" s="40">
        <f t="shared" si="3"/>
        <v>49680</v>
      </c>
      <c r="L49" s="60">
        <v>37699.56</v>
      </c>
      <c r="M49" s="60">
        <v>27000</v>
      </c>
      <c r="N49" s="39">
        <f t="shared" si="4"/>
        <v>37699.56</v>
      </c>
    </row>
    <row r="50" spans="1:14" ht="47.25" customHeight="1">
      <c r="A50" s="8" t="s">
        <v>81</v>
      </c>
      <c r="B50" s="54" t="s">
        <v>129</v>
      </c>
      <c r="C50" s="40">
        <v>32000</v>
      </c>
      <c r="D50" s="37">
        <v>0.08</v>
      </c>
      <c r="E50" s="40">
        <f t="shared" si="0"/>
        <v>34560</v>
      </c>
      <c r="F50" s="40">
        <v>37299.96</v>
      </c>
      <c r="G50" s="40">
        <v>23760</v>
      </c>
      <c r="H50" s="39">
        <f t="shared" si="1"/>
        <v>34560</v>
      </c>
      <c r="I50" s="40">
        <f t="shared" si="2"/>
        <v>38000</v>
      </c>
      <c r="J50" s="37">
        <v>0.08</v>
      </c>
      <c r="K50" s="40">
        <f t="shared" si="3"/>
        <v>41040</v>
      </c>
      <c r="L50" s="60">
        <v>40300.199999999997</v>
      </c>
      <c r="M50" s="60">
        <v>27000</v>
      </c>
      <c r="N50" s="39">
        <f t="shared" si="4"/>
        <v>40300.199999999997</v>
      </c>
    </row>
    <row r="51" spans="1:14" ht="47.25" customHeight="1">
      <c r="A51" s="8" t="s">
        <v>81</v>
      </c>
      <c r="B51" s="54" t="s">
        <v>130</v>
      </c>
      <c r="C51" s="40">
        <v>32000</v>
      </c>
      <c r="D51" s="37">
        <v>0.08</v>
      </c>
      <c r="E51" s="40">
        <f t="shared" si="0"/>
        <v>34560</v>
      </c>
      <c r="F51" s="40">
        <v>37299.96</v>
      </c>
      <c r="G51" s="40">
        <v>23760</v>
      </c>
      <c r="H51" s="39">
        <f t="shared" si="1"/>
        <v>34560</v>
      </c>
      <c r="I51" s="40">
        <f t="shared" si="2"/>
        <v>38000</v>
      </c>
      <c r="J51" s="37">
        <v>0.08</v>
      </c>
      <c r="K51" s="40">
        <f t="shared" si="3"/>
        <v>41040</v>
      </c>
      <c r="L51" s="60">
        <v>40300.199999999997</v>
      </c>
      <c r="M51" s="60">
        <v>27000</v>
      </c>
      <c r="N51" s="39">
        <f t="shared" si="4"/>
        <v>40300.199999999997</v>
      </c>
    </row>
    <row r="52" spans="1:14" ht="47.25" customHeight="1">
      <c r="A52" s="8" t="s">
        <v>81</v>
      </c>
      <c r="B52" s="54" t="s">
        <v>131</v>
      </c>
      <c r="C52" s="40">
        <v>32000</v>
      </c>
      <c r="D52" s="37">
        <v>0.08</v>
      </c>
      <c r="E52" s="40">
        <f t="shared" si="0"/>
        <v>34560</v>
      </c>
      <c r="F52" s="40">
        <v>37299.96</v>
      </c>
      <c r="G52" s="40">
        <v>23760</v>
      </c>
      <c r="H52" s="39">
        <f t="shared" si="1"/>
        <v>34560</v>
      </c>
      <c r="I52" s="40">
        <f t="shared" si="2"/>
        <v>38000</v>
      </c>
      <c r="J52" s="37">
        <v>0.08</v>
      </c>
      <c r="K52" s="40">
        <f t="shared" si="3"/>
        <v>41040</v>
      </c>
      <c r="L52" s="60">
        <v>40300.199999999997</v>
      </c>
      <c r="M52" s="60">
        <v>27000</v>
      </c>
      <c r="N52" s="39">
        <f t="shared" si="4"/>
        <v>40300.199999999997</v>
      </c>
    </row>
    <row r="53" spans="1:14" ht="47.25" customHeight="1">
      <c r="A53" s="8" t="s">
        <v>81</v>
      </c>
      <c r="B53" s="54" t="s">
        <v>132</v>
      </c>
      <c r="C53" s="40">
        <v>32000</v>
      </c>
      <c r="D53" s="37">
        <v>0.08</v>
      </c>
      <c r="E53" s="40">
        <f t="shared" si="0"/>
        <v>34560</v>
      </c>
      <c r="F53" s="40">
        <v>37299.96</v>
      </c>
      <c r="G53" s="40">
        <v>23760</v>
      </c>
      <c r="H53" s="39">
        <f t="shared" si="1"/>
        <v>34560</v>
      </c>
      <c r="I53" s="40">
        <f t="shared" si="2"/>
        <v>38000</v>
      </c>
      <c r="J53" s="37">
        <v>0.08</v>
      </c>
      <c r="K53" s="40">
        <f t="shared" si="3"/>
        <v>41040</v>
      </c>
      <c r="L53" s="60">
        <v>40300.199999999997</v>
      </c>
      <c r="M53" s="60">
        <v>27000</v>
      </c>
      <c r="N53" s="39">
        <f t="shared" si="4"/>
        <v>40300.199999999997</v>
      </c>
    </row>
    <row r="54" spans="1:14" ht="47.25" customHeight="1">
      <c r="A54" s="8" t="s">
        <v>81</v>
      </c>
      <c r="B54" s="56" t="s">
        <v>133</v>
      </c>
      <c r="C54" s="40">
        <v>30000</v>
      </c>
      <c r="D54" s="37">
        <v>0.08</v>
      </c>
      <c r="E54" s="40">
        <f t="shared" si="0"/>
        <v>32400.000000000004</v>
      </c>
      <c r="F54" s="40">
        <v>31599.72</v>
      </c>
      <c r="G54" s="40">
        <v>24840</v>
      </c>
      <c r="H54" s="39">
        <f t="shared" si="1"/>
        <v>31599.72</v>
      </c>
      <c r="I54" s="40">
        <f t="shared" si="2"/>
        <v>36000</v>
      </c>
      <c r="J54" s="37">
        <v>0.08</v>
      </c>
      <c r="K54" s="40">
        <f t="shared" si="3"/>
        <v>38880</v>
      </c>
      <c r="L54" s="60">
        <v>34599.96</v>
      </c>
      <c r="M54" s="60">
        <v>28080</v>
      </c>
      <c r="N54" s="39">
        <f t="shared" si="4"/>
        <v>34599.96</v>
      </c>
    </row>
    <row r="55" spans="1:14" ht="47.25" customHeight="1">
      <c r="A55" s="8" t="s">
        <v>81</v>
      </c>
      <c r="B55" s="54" t="s">
        <v>134</v>
      </c>
      <c r="C55" s="40">
        <v>32000</v>
      </c>
      <c r="D55" s="37">
        <v>0.08</v>
      </c>
      <c r="E55" s="40">
        <f t="shared" si="0"/>
        <v>34560</v>
      </c>
      <c r="F55" s="40">
        <v>31599.72</v>
      </c>
      <c r="G55" s="40">
        <v>28080</v>
      </c>
      <c r="H55" s="39">
        <f t="shared" si="1"/>
        <v>31599.72</v>
      </c>
      <c r="I55" s="40">
        <f t="shared" si="2"/>
        <v>38000</v>
      </c>
      <c r="J55" s="37">
        <v>0.08</v>
      </c>
      <c r="K55" s="40">
        <f t="shared" si="3"/>
        <v>41040</v>
      </c>
      <c r="L55" s="60">
        <v>34599.96</v>
      </c>
      <c r="M55" s="60">
        <v>31320</v>
      </c>
      <c r="N55" s="39">
        <f t="shared" si="4"/>
        <v>34599.96</v>
      </c>
    </row>
    <row r="56" spans="1:14" ht="47.25" customHeight="1">
      <c r="A56" s="8" t="s">
        <v>81</v>
      </c>
      <c r="B56" s="56" t="s">
        <v>135</v>
      </c>
      <c r="C56" s="40">
        <v>32000</v>
      </c>
      <c r="D56" s="37">
        <v>0.08</v>
      </c>
      <c r="E56" s="40">
        <f t="shared" si="0"/>
        <v>34560</v>
      </c>
      <c r="F56" s="40">
        <v>31599.72</v>
      </c>
      <c r="G56" s="40">
        <v>24840</v>
      </c>
      <c r="H56" s="39">
        <f t="shared" si="1"/>
        <v>31599.72</v>
      </c>
      <c r="I56" s="40">
        <f t="shared" si="2"/>
        <v>38000</v>
      </c>
      <c r="J56" s="37">
        <v>0.08</v>
      </c>
      <c r="K56" s="40">
        <f t="shared" si="3"/>
        <v>41040</v>
      </c>
      <c r="L56" s="60">
        <v>34599.96</v>
      </c>
      <c r="M56" s="60">
        <v>28080</v>
      </c>
      <c r="N56" s="39">
        <f t="shared" si="4"/>
        <v>34599.96</v>
      </c>
    </row>
    <row r="57" spans="1:14" ht="47.25" customHeight="1">
      <c r="A57" s="8" t="s">
        <v>81</v>
      </c>
      <c r="B57" s="56" t="s">
        <v>136</v>
      </c>
      <c r="C57" s="40">
        <v>38000</v>
      </c>
      <c r="D57" s="37">
        <v>0.08</v>
      </c>
      <c r="E57" s="40">
        <f t="shared" si="0"/>
        <v>41040</v>
      </c>
      <c r="F57" s="40">
        <v>31599.72</v>
      </c>
      <c r="G57" s="40">
        <v>28080</v>
      </c>
      <c r="H57" s="39">
        <f t="shared" si="1"/>
        <v>31599.72</v>
      </c>
      <c r="I57" s="40">
        <f t="shared" si="2"/>
        <v>44000</v>
      </c>
      <c r="J57" s="37">
        <v>0.08</v>
      </c>
      <c r="K57" s="40">
        <f t="shared" si="3"/>
        <v>47520</v>
      </c>
      <c r="L57" s="60">
        <v>34599.96</v>
      </c>
      <c r="M57" s="60">
        <v>31320</v>
      </c>
      <c r="N57" s="39">
        <f t="shared" si="4"/>
        <v>34599.96</v>
      </c>
    </row>
    <row r="58" spans="1:14" ht="47.25" customHeight="1">
      <c r="A58" s="8" t="s">
        <v>81</v>
      </c>
      <c r="B58" s="54" t="s">
        <v>137</v>
      </c>
      <c r="C58" s="40">
        <v>32000</v>
      </c>
      <c r="D58" s="37">
        <v>0.08</v>
      </c>
      <c r="E58" s="40">
        <f t="shared" si="0"/>
        <v>34560</v>
      </c>
      <c r="F58" s="40">
        <v>31599.72</v>
      </c>
      <c r="G58" s="40">
        <v>24840</v>
      </c>
      <c r="H58" s="39">
        <f t="shared" si="1"/>
        <v>31599.72</v>
      </c>
      <c r="I58" s="40">
        <f t="shared" si="2"/>
        <v>38000</v>
      </c>
      <c r="J58" s="37">
        <v>0.08</v>
      </c>
      <c r="K58" s="40">
        <f t="shared" si="3"/>
        <v>41040</v>
      </c>
      <c r="L58" s="60">
        <v>34599.96</v>
      </c>
      <c r="M58" s="60">
        <v>24840</v>
      </c>
      <c r="N58" s="39">
        <f t="shared" si="4"/>
        <v>34599.96</v>
      </c>
    </row>
    <row r="59" spans="1:14" ht="47.25" customHeight="1">
      <c r="A59" s="8" t="s">
        <v>81</v>
      </c>
      <c r="B59" s="54" t="s">
        <v>138</v>
      </c>
      <c r="C59" s="40">
        <v>32000</v>
      </c>
      <c r="D59" s="37">
        <v>0.08</v>
      </c>
      <c r="E59" s="40">
        <f t="shared" si="0"/>
        <v>34560</v>
      </c>
      <c r="F59" s="40">
        <v>33599.879999999997</v>
      </c>
      <c r="G59" s="40">
        <v>24840</v>
      </c>
      <c r="H59" s="39">
        <f t="shared" si="1"/>
        <v>33599.879999999997</v>
      </c>
      <c r="I59" s="40">
        <f t="shared" si="2"/>
        <v>38000</v>
      </c>
      <c r="J59" s="37">
        <v>0.08</v>
      </c>
      <c r="K59" s="40">
        <f t="shared" si="3"/>
        <v>41040</v>
      </c>
      <c r="L59" s="60">
        <v>36600.120000000003</v>
      </c>
      <c r="M59" s="60">
        <v>28080</v>
      </c>
      <c r="N59" s="39">
        <f t="shared" si="4"/>
        <v>36600.120000000003</v>
      </c>
    </row>
    <row r="60" spans="1:14" ht="47.25" customHeight="1">
      <c r="A60" s="8" t="s">
        <v>81</v>
      </c>
      <c r="B60" s="54" t="s">
        <v>139</v>
      </c>
      <c r="C60" s="40">
        <v>32000</v>
      </c>
      <c r="D60" s="37">
        <v>0.08</v>
      </c>
      <c r="E60" s="40">
        <f t="shared" si="0"/>
        <v>34560</v>
      </c>
      <c r="F60" s="40">
        <v>33599.879999999997</v>
      </c>
      <c r="G60" s="40">
        <v>28080</v>
      </c>
      <c r="H60" s="39">
        <f t="shared" si="1"/>
        <v>33599.879999999997</v>
      </c>
      <c r="I60" s="40">
        <f t="shared" si="2"/>
        <v>38000</v>
      </c>
      <c r="J60" s="37">
        <v>0.08</v>
      </c>
      <c r="K60" s="40">
        <f t="shared" si="3"/>
        <v>41040</v>
      </c>
      <c r="L60" s="60">
        <v>36600.120000000003</v>
      </c>
      <c r="M60" s="60">
        <v>31320</v>
      </c>
      <c r="N60" s="39">
        <f t="shared" si="4"/>
        <v>36600.120000000003</v>
      </c>
    </row>
    <row r="61" spans="1:14" ht="47.25" customHeight="1">
      <c r="A61" s="8" t="s">
        <v>81</v>
      </c>
      <c r="B61" s="55" t="s">
        <v>140</v>
      </c>
      <c r="C61" s="40">
        <v>32000</v>
      </c>
      <c r="D61" s="37">
        <v>0.08</v>
      </c>
      <c r="E61" s="40">
        <f t="shared" si="0"/>
        <v>34560</v>
      </c>
      <c r="F61" s="40">
        <v>33599.879999999997</v>
      </c>
      <c r="G61" s="40">
        <v>28080</v>
      </c>
      <c r="H61" s="39">
        <f t="shared" si="1"/>
        <v>33599.879999999997</v>
      </c>
      <c r="I61" s="40">
        <f t="shared" si="2"/>
        <v>38000</v>
      </c>
      <c r="J61" s="37">
        <v>0.08</v>
      </c>
      <c r="K61" s="40">
        <f t="shared" si="3"/>
        <v>41040</v>
      </c>
      <c r="L61" s="60">
        <v>36600.120000000003</v>
      </c>
      <c r="M61" s="60">
        <v>31320</v>
      </c>
      <c r="N61" s="39">
        <f t="shared" si="4"/>
        <v>36600.120000000003</v>
      </c>
    </row>
    <row r="62" spans="1:14" ht="47.25" customHeight="1">
      <c r="A62" s="8" t="s">
        <v>81</v>
      </c>
      <c r="B62" s="52" t="s">
        <v>141</v>
      </c>
      <c r="C62" s="40">
        <v>32000</v>
      </c>
      <c r="D62" s="37">
        <v>0.08</v>
      </c>
      <c r="E62" s="40">
        <f t="shared" si="0"/>
        <v>34560</v>
      </c>
      <c r="F62" s="40">
        <v>31300.02</v>
      </c>
      <c r="G62" s="40">
        <v>28080</v>
      </c>
      <c r="H62" s="39">
        <f t="shared" si="1"/>
        <v>31300.02</v>
      </c>
      <c r="I62" s="40">
        <f t="shared" si="2"/>
        <v>38000</v>
      </c>
      <c r="J62" s="37">
        <v>0.08</v>
      </c>
      <c r="K62" s="40">
        <f t="shared" si="3"/>
        <v>41040</v>
      </c>
      <c r="L62" s="60">
        <v>35299.800000000003</v>
      </c>
      <c r="M62" s="60">
        <v>31320</v>
      </c>
      <c r="N62" s="39">
        <f t="shared" si="4"/>
        <v>35299.800000000003</v>
      </c>
    </row>
    <row r="63" spans="1:14" ht="47.25" customHeight="1">
      <c r="A63" s="8" t="s">
        <v>81</v>
      </c>
      <c r="B63" s="46" t="s">
        <v>142</v>
      </c>
      <c r="C63" s="40">
        <v>30000</v>
      </c>
      <c r="D63" s="37">
        <v>0.08</v>
      </c>
      <c r="E63" s="40">
        <f t="shared" si="0"/>
        <v>32400.000000000004</v>
      </c>
      <c r="F63" s="40">
        <v>31599.72</v>
      </c>
      <c r="G63" s="40">
        <v>20520</v>
      </c>
      <c r="H63" s="39">
        <f t="shared" si="1"/>
        <v>31599.72</v>
      </c>
      <c r="I63" s="40">
        <f t="shared" si="2"/>
        <v>36000</v>
      </c>
      <c r="J63" s="37">
        <v>0.08</v>
      </c>
      <c r="K63" s="40">
        <f t="shared" si="3"/>
        <v>38880</v>
      </c>
      <c r="L63" s="60">
        <v>34599.96</v>
      </c>
      <c r="M63" s="60">
        <v>23760</v>
      </c>
      <c r="N63" s="39">
        <f t="shared" si="4"/>
        <v>34599.96</v>
      </c>
    </row>
    <row r="64" spans="1:14" ht="47.25" customHeight="1">
      <c r="A64" s="8" t="s">
        <v>81</v>
      </c>
      <c r="B64" s="46" t="s">
        <v>143</v>
      </c>
      <c r="C64" s="40">
        <v>28000</v>
      </c>
      <c r="D64" s="37">
        <v>0.08</v>
      </c>
      <c r="E64" s="40">
        <f t="shared" si="0"/>
        <v>30240.000000000004</v>
      </c>
      <c r="F64" s="40">
        <v>33599.879999999997</v>
      </c>
      <c r="G64" s="40">
        <v>28080</v>
      </c>
      <c r="H64" s="39">
        <f t="shared" si="1"/>
        <v>30240.000000000004</v>
      </c>
      <c r="I64" s="40">
        <f t="shared" si="2"/>
        <v>34000</v>
      </c>
      <c r="J64" s="37">
        <v>0.08</v>
      </c>
      <c r="K64" s="40">
        <f t="shared" si="3"/>
        <v>36720</v>
      </c>
      <c r="L64" s="60">
        <v>36600.120000000003</v>
      </c>
      <c r="M64" s="60">
        <v>31320</v>
      </c>
      <c r="N64" s="39">
        <f t="shared" si="4"/>
        <v>36600.120000000003</v>
      </c>
    </row>
    <row r="65" spans="1:14" ht="47.25" customHeight="1">
      <c r="A65" s="8" t="s">
        <v>81</v>
      </c>
      <c r="B65" s="46" t="s">
        <v>144</v>
      </c>
      <c r="C65" s="40">
        <v>28000</v>
      </c>
      <c r="D65" s="37">
        <v>0.08</v>
      </c>
      <c r="E65" s="40">
        <f t="shared" si="0"/>
        <v>30240.000000000004</v>
      </c>
      <c r="F65" s="40">
        <v>37299.96</v>
      </c>
      <c r="G65" s="40">
        <v>23760</v>
      </c>
      <c r="H65" s="39">
        <f t="shared" si="1"/>
        <v>30240.000000000004</v>
      </c>
      <c r="I65" s="40">
        <f t="shared" si="2"/>
        <v>34000</v>
      </c>
      <c r="J65" s="37">
        <v>0.08</v>
      </c>
      <c r="K65" s="40">
        <f t="shared" si="3"/>
        <v>36720</v>
      </c>
      <c r="L65" s="60">
        <v>40300.199999999997</v>
      </c>
      <c r="M65" s="60">
        <v>25920</v>
      </c>
      <c r="N65" s="39">
        <f t="shared" si="4"/>
        <v>36720</v>
      </c>
    </row>
    <row r="66" spans="1:14" ht="47.25" customHeight="1">
      <c r="A66" s="8" t="s">
        <v>81</v>
      </c>
      <c r="B66" s="46" t="s">
        <v>145</v>
      </c>
      <c r="C66" s="40">
        <v>28000</v>
      </c>
      <c r="D66" s="37">
        <v>0.08</v>
      </c>
      <c r="E66" s="40">
        <f t="shared" si="0"/>
        <v>30240.000000000004</v>
      </c>
      <c r="F66" s="40">
        <v>37299.96</v>
      </c>
      <c r="G66" s="40">
        <v>28080</v>
      </c>
      <c r="H66" s="39">
        <f t="shared" si="1"/>
        <v>30240.000000000004</v>
      </c>
      <c r="I66" s="40">
        <f t="shared" si="2"/>
        <v>34000</v>
      </c>
      <c r="J66" s="37">
        <v>0.08</v>
      </c>
      <c r="K66" s="40">
        <f t="shared" si="3"/>
        <v>36720</v>
      </c>
      <c r="L66" s="60">
        <v>40300.199999999997</v>
      </c>
      <c r="M66" s="60">
        <v>31320</v>
      </c>
      <c r="N66" s="39">
        <f t="shared" si="4"/>
        <v>36720</v>
      </c>
    </row>
    <row r="67" spans="1:14" ht="61.5" customHeight="1">
      <c r="A67" s="8" t="s">
        <v>81</v>
      </c>
      <c r="B67" s="51" t="s">
        <v>146</v>
      </c>
      <c r="C67" s="40">
        <v>30000</v>
      </c>
      <c r="D67" s="37">
        <v>0.08</v>
      </c>
      <c r="E67" s="40">
        <f t="shared" si="0"/>
        <v>32400.000000000004</v>
      </c>
      <c r="F67" s="40">
        <v>37299.96</v>
      </c>
      <c r="G67" s="40">
        <v>28080</v>
      </c>
      <c r="H67" s="39">
        <f t="shared" si="1"/>
        <v>32400.000000000004</v>
      </c>
      <c r="I67" s="40">
        <f t="shared" si="2"/>
        <v>36000</v>
      </c>
      <c r="J67" s="37">
        <v>0.08</v>
      </c>
      <c r="K67" s="40">
        <f t="shared" si="3"/>
        <v>38880</v>
      </c>
      <c r="L67" s="60">
        <v>40300.199999999997</v>
      </c>
      <c r="M67" s="60">
        <v>31320</v>
      </c>
      <c r="N67" s="39">
        <f t="shared" si="4"/>
        <v>38880</v>
      </c>
    </row>
  </sheetData>
  <mergeCells count="4">
    <mergeCell ref="B1:B2"/>
    <mergeCell ref="A1:A2"/>
    <mergeCell ref="C1:E1"/>
    <mergeCell ref="I1:K1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9AFA1-03BC-4C4F-8861-2F17C5A53CC7}">
  <dimension ref="A1:N14"/>
  <sheetViews>
    <sheetView workbookViewId="0">
      <selection activeCell="H3" sqref="H3"/>
    </sheetView>
  </sheetViews>
  <sheetFormatPr defaultColWidth="11.42578125" defaultRowHeight="15"/>
  <cols>
    <col min="1" max="1" width="29.42578125" style="11" customWidth="1"/>
    <col min="2" max="2" width="34.85546875" style="10" customWidth="1"/>
    <col min="3" max="4" width="19.28515625" style="9" customWidth="1"/>
    <col min="5" max="8" width="17.28515625" customWidth="1"/>
    <col min="9" max="9" width="15.7109375" customWidth="1"/>
    <col min="10" max="10" width="16.140625" customWidth="1"/>
    <col min="11" max="11" width="17.28515625" customWidth="1"/>
  </cols>
  <sheetData>
    <row r="1" spans="1:14" ht="39.950000000000003" customHeight="1">
      <c r="A1" s="80" t="s">
        <v>0</v>
      </c>
      <c r="B1" s="80" t="s">
        <v>1</v>
      </c>
      <c r="C1" s="82" t="s">
        <v>2</v>
      </c>
      <c r="D1" s="82"/>
      <c r="E1" s="82"/>
      <c r="F1" s="36"/>
      <c r="G1" s="36"/>
      <c r="H1" s="36"/>
      <c r="I1" s="83" t="s">
        <v>3</v>
      </c>
      <c r="J1" s="83"/>
      <c r="K1" s="83"/>
    </row>
    <row r="2" spans="1:14" ht="60">
      <c r="A2" s="81"/>
      <c r="B2" s="81"/>
      <c r="C2" s="36" t="s">
        <v>4</v>
      </c>
      <c r="D2" s="36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36" t="s">
        <v>4</v>
      </c>
      <c r="J2" s="36" t="s">
        <v>5</v>
      </c>
      <c r="K2" s="29" t="s">
        <v>6</v>
      </c>
      <c r="L2" s="29" t="s">
        <v>7</v>
      </c>
      <c r="M2" s="29" t="s">
        <v>8</v>
      </c>
      <c r="N2" s="29" t="s">
        <v>9</v>
      </c>
    </row>
    <row r="3" spans="1:14" ht="45">
      <c r="A3" s="5" t="s">
        <v>147</v>
      </c>
      <c r="B3" s="3" t="s">
        <v>148</v>
      </c>
      <c r="C3" s="40">
        <v>20000</v>
      </c>
      <c r="D3" s="37">
        <v>0.08</v>
      </c>
      <c r="E3" s="40">
        <f>+C3*1.08</f>
        <v>21600</v>
      </c>
      <c r="F3" s="40">
        <v>14899.68</v>
      </c>
      <c r="G3" s="40">
        <v>18360</v>
      </c>
      <c r="H3" s="39">
        <f>+MEDIAN(E3:G3)</f>
        <v>18360</v>
      </c>
      <c r="I3" s="40">
        <f>+C3+6000</f>
        <v>26000</v>
      </c>
      <c r="J3" s="37">
        <v>0.08</v>
      </c>
      <c r="K3" s="40">
        <f>+I3*1.08</f>
        <v>28080.000000000004</v>
      </c>
      <c r="L3" s="60">
        <v>17899.919999999998</v>
      </c>
      <c r="M3" s="60">
        <v>19440</v>
      </c>
      <c r="N3" s="39">
        <f>+MEDIAN(K3:M3)</f>
        <v>19440</v>
      </c>
    </row>
    <row r="4" spans="1:14" ht="30">
      <c r="A4" s="5" t="s">
        <v>147</v>
      </c>
      <c r="B4" s="3" t="s">
        <v>149</v>
      </c>
      <c r="C4" s="40">
        <v>17000</v>
      </c>
      <c r="D4" s="37">
        <v>0.08</v>
      </c>
      <c r="E4" s="40">
        <f t="shared" ref="E4:E14" si="0">+C4*1.08</f>
        <v>18360</v>
      </c>
      <c r="F4" s="40">
        <v>18799.560000000001</v>
      </c>
      <c r="G4" s="40">
        <v>15120</v>
      </c>
      <c r="H4" s="39">
        <f t="shared" ref="H4:H14" si="1">+MEDIAN(E4:G4)</f>
        <v>18360</v>
      </c>
      <c r="I4" s="40">
        <f t="shared" ref="I4:I14" si="2">+C4+6000</f>
        <v>23000</v>
      </c>
      <c r="J4" s="37">
        <v>0.08</v>
      </c>
      <c r="K4" s="40">
        <f t="shared" ref="K4:K14" si="3">+I4*1.08</f>
        <v>24840</v>
      </c>
      <c r="L4" s="60">
        <v>21799.8</v>
      </c>
      <c r="M4" s="60">
        <v>17280</v>
      </c>
      <c r="N4" s="39">
        <f t="shared" ref="N4:N14" si="4">+MEDIAN(K4:M4)</f>
        <v>21799.8</v>
      </c>
    </row>
    <row r="5" spans="1:14">
      <c r="A5" s="5" t="s">
        <v>147</v>
      </c>
      <c r="B5" s="3" t="s">
        <v>150</v>
      </c>
      <c r="C5" s="40">
        <v>16000</v>
      </c>
      <c r="D5" s="37">
        <v>0.08</v>
      </c>
      <c r="E5" s="40">
        <f t="shared" si="0"/>
        <v>17280</v>
      </c>
      <c r="F5" s="40">
        <v>14899.68</v>
      </c>
      <c r="G5" s="40">
        <v>15120</v>
      </c>
      <c r="H5" s="39">
        <f t="shared" si="1"/>
        <v>15120</v>
      </c>
      <c r="I5" s="40">
        <f t="shared" si="2"/>
        <v>22000</v>
      </c>
      <c r="J5" s="37">
        <v>0.08</v>
      </c>
      <c r="K5" s="40">
        <f t="shared" si="3"/>
        <v>23760</v>
      </c>
      <c r="L5" s="60">
        <v>17899.919999999998</v>
      </c>
      <c r="M5" s="60">
        <v>17280</v>
      </c>
      <c r="N5" s="39">
        <f t="shared" si="4"/>
        <v>17899.919999999998</v>
      </c>
    </row>
    <row r="6" spans="1:14" ht="30">
      <c r="A6" s="5" t="s">
        <v>147</v>
      </c>
      <c r="B6" s="3" t="s">
        <v>151</v>
      </c>
      <c r="C6" s="40">
        <v>15000</v>
      </c>
      <c r="D6" s="37">
        <v>0.08</v>
      </c>
      <c r="E6" s="40">
        <f t="shared" si="0"/>
        <v>16200.000000000002</v>
      </c>
      <c r="F6" s="40">
        <v>14899.68</v>
      </c>
      <c r="G6" s="40">
        <v>14040</v>
      </c>
      <c r="H6" s="39">
        <f t="shared" si="1"/>
        <v>14899.68</v>
      </c>
      <c r="I6" s="40">
        <f t="shared" si="2"/>
        <v>21000</v>
      </c>
      <c r="J6" s="37">
        <v>0.08</v>
      </c>
      <c r="K6" s="40">
        <f t="shared" si="3"/>
        <v>22680</v>
      </c>
      <c r="L6" s="60">
        <v>17899.919999999998</v>
      </c>
      <c r="M6" s="60">
        <v>16200</v>
      </c>
      <c r="N6" s="39">
        <f t="shared" si="4"/>
        <v>17899.919999999998</v>
      </c>
    </row>
    <row r="7" spans="1:14" ht="30">
      <c r="A7" s="5" t="s">
        <v>147</v>
      </c>
      <c r="B7" s="3" t="s">
        <v>152</v>
      </c>
      <c r="C7" s="40">
        <v>17000</v>
      </c>
      <c r="D7" s="37">
        <v>0.08</v>
      </c>
      <c r="E7" s="40">
        <f t="shared" si="0"/>
        <v>18360</v>
      </c>
      <c r="F7" s="40">
        <v>18799.560000000001</v>
      </c>
      <c r="G7" s="40">
        <v>17280</v>
      </c>
      <c r="H7" s="39">
        <f t="shared" si="1"/>
        <v>18360</v>
      </c>
      <c r="I7" s="40">
        <f t="shared" si="2"/>
        <v>23000</v>
      </c>
      <c r="J7" s="37">
        <v>0.08</v>
      </c>
      <c r="K7" s="40">
        <f t="shared" si="3"/>
        <v>24840</v>
      </c>
      <c r="L7" s="60">
        <v>21799.8</v>
      </c>
      <c r="M7" s="60">
        <v>19440</v>
      </c>
      <c r="N7" s="39">
        <f t="shared" si="4"/>
        <v>21799.8</v>
      </c>
    </row>
    <row r="8" spans="1:14" ht="35.25" customHeight="1">
      <c r="A8" s="5" t="s">
        <v>147</v>
      </c>
      <c r="B8" s="3" t="s">
        <v>153</v>
      </c>
      <c r="C8" s="40">
        <v>19000</v>
      </c>
      <c r="D8" s="37">
        <v>0.08</v>
      </c>
      <c r="E8" s="40">
        <f t="shared" si="0"/>
        <v>20520</v>
      </c>
      <c r="F8" s="40">
        <v>14599.98</v>
      </c>
      <c r="G8" s="40">
        <v>15120</v>
      </c>
      <c r="H8" s="39">
        <f t="shared" si="1"/>
        <v>15120</v>
      </c>
      <c r="I8" s="40">
        <f t="shared" si="2"/>
        <v>25000</v>
      </c>
      <c r="J8" s="37">
        <v>0.08</v>
      </c>
      <c r="K8" s="40">
        <f t="shared" si="3"/>
        <v>27000</v>
      </c>
      <c r="L8" s="60">
        <v>17599.68</v>
      </c>
      <c r="M8" s="60">
        <v>17280</v>
      </c>
      <c r="N8" s="39">
        <f t="shared" si="4"/>
        <v>17599.68</v>
      </c>
    </row>
    <row r="9" spans="1:14" ht="30">
      <c r="A9" s="5" t="s">
        <v>147</v>
      </c>
      <c r="B9" s="3" t="s">
        <v>154</v>
      </c>
      <c r="C9" s="40">
        <v>21000</v>
      </c>
      <c r="D9" s="37">
        <v>0.08</v>
      </c>
      <c r="E9" s="40">
        <f t="shared" si="0"/>
        <v>22680</v>
      </c>
      <c r="F9" s="40">
        <v>14899.68</v>
      </c>
      <c r="G9" s="40">
        <v>19440</v>
      </c>
      <c r="H9" s="39">
        <f t="shared" si="1"/>
        <v>19440</v>
      </c>
      <c r="I9" s="40">
        <f t="shared" si="2"/>
        <v>27000</v>
      </c>
      <c r="J9" s="37">
        <v>0.08</v>
      </c>
      <c r="K9" s="40">
        <f t="shared" si="3"/>
        <v>29160.000000000004</v>
      </c>
      <c r="L9" s="60">
        <v>17899.919999999998</v>
      </c>
      <c r="M9" s="60">
        <v>21600</v>
      </c>
      <c r="N9" s="39">
        <f t="shared" si="4"/>
        <v>21600</v>
      </c>
    </row>
    <row r="10" spans="1:14" ht="45">
      <c r="A10" s="5" t="s">
        <v>147</v>
      </c>
      <c r="B10" s="3" t="s">
        <v>155</v>
      </c>
      <c r="C10" s="40">
        <v>28000</v>
      </c>
      <c r="D10" s="37">
        <v>0.08</v>
      </c>
      <c r="E10" s="40">
        <f t="shared" si="0"/>
        <v>30240.000000000004</v>
      </c>
      <c r="F10" s="40">
        <v>34799.760000000002</v>
      </c>
      <c r="G10" s="40">
        <v>24840</v>
      </c>
      <c r="H10" s="39">
        <f t="shared" si="1"/>
        <v>30240.000000000004</v>
      </c>
      <c r="I10" s="40">
        <f t="shared" si="2"/>
        <v>34000</v>
      </c>
      <c r="J10" s="37">
        <v>0.08</v>
      </c>
      <c r="K10" s="40">
        <f t="shared" si="3"/>
        <v>36720</v>
      </c>
      <c r="L10" s="60">
        <v>37800</v>
      </c>
      <c r="M10" s="60">
        <v>27000</v>
      </c>
      <c r="N10" s="39">
        <f t="shared" si="4"/>
        <v>36720</v>
      </c>
    </row>
    <row r="11" spans="1:14" ht="45">
      <c r="A11" s="5" t="s">
        <v>147</v>
      </c>
      <c r="B11" s="3" t="s">
        <v>156</v>
      </c>
      <c r="C11" s="40">
        <v>23000</v>
      </c>
      <c r="D11" s="37">
        <v>0.08</v>
      </c>
      <c r="E11" s="40">
        <f t="shared" si="0"/>
        <v>24840</v>
      </c>
      <c r="F11" s="40">
        <v>18799.560000000001</v>
      </c>
      <c r="G11" s="40">
        <v>18360</v>
      </c>
      <c r="H11" s="39">
        <f t="shared" si="1"/>
        <v>18799.560000000001</v>
      </c>
      <c r="I11" s="40">
        <f t="shared" si="2"/>
        <v>29000</v>
      </c>
      <c r="J11" s="37">
        <v>0.08</v>
      </c>
      <c r="K11" s="40">
        <f t="shared" si="3"/>
        <v>31320.000000000004</v>
      </c>
      <c r="L11" s="60">
        <v>21799.8</v>
      </c>
      <c r="M11" s="60">
        <v>20520</v>
      </c>
      <c r="N11" s="39">
        <f t="shared" si="4"/>
        <v>21799.8</v>
      </c>
    </row>
    <row r="12" spans="1:14" ht="45">
      <c r="A12" s="5" t="s">
        <v>147</v>
      </c>
      <c r="B12" s="3" t="s">
        <v>157</v>
      </c>
      <c r="C12" s="40">
        <v>20000</v>
      </c>
      <c r="D12" s="37">
        <v>0.08</v>
      </c>
      <c r="E12" s="40">
        <f t="shared" si="0"/>
        <v>21600</v>
      </c>
      <c r="F12" s="40">
        <v>21600</v>
      </c>
      <c r="G12" s="40">
        <v>19440</v>
      </c>
      <c r="H12" s="39">
        <f t="shared" si="1"/>
        <v>21600</v>
      </c>
      <c r="I12" s="40">
        <f t="shared" si="2"/>
        <v>26000</v>
      </c>
      <c r="J12" s="37">
        <v>0.08</v>
      </c>
      <c r="K12" s="40">
        <f t="shared" si="3"/>
        <v>28080.000000000004</v>
      </c>
      <c r="L12" s="60">
        <v>24599.7</v>
      </c>
      <c r="M12" s="60">
        <v>21600</v>
      </c>
      <c r="N12" s="39">
        <f t="shared" si="4"/>
        <v>24599.7</v>
      </c>
    </row>
    <row r="13" spans="1:14" ht="63" customHeight="1">
      <c r="A13" s="5" t="s">
        <v>147</v>
      </c>
      <c r="B13" s="3" t="s">
        <v>158</v>
      </c>
      <c r="C13" s="40">
        <v>16000</v>
      </c>
      <c r="D13" s="37">
        <v>0.08</v>
      </c>
      <c r="E13" s="40">
        <f t="shared" si="0"/>
        <v>17280</v>
      </c>
      <c r="F13" s="40">
        <v>21600</v>
      </c>
      <c r="G13" s="40">
        <v>19440</v>
      </c>
      <c r="H13" s="39">
        <f t="shared" si="1"/>
        <v>19440</v>
      </c>
      <c r="I13" s="40">
        <f t="shared" si="2"/>
        <v>22000</v>
      </c>
      <c r="J13" s="37">
        <v>0.08</v>
      </c>
      <c r="K13" s="40">
        <f t="shared" si="3"/>
        <v>23760</v>
      </c>
      <c r="L13" s="60">
        <v>24599.7</v>
      </c>
      <c r="M13" s="60">
        <v>21600</v>
      </c>
      <c r="N13" s="39">
        <f t="shared" si="4"/>
        <v>23760</v>
      </c>
    </row>
    <row r="14" spans="1:14" ht="23.25" customHeight="1">
      <c r="A14" s="5" t="s">
        <v>147</v>
      </c>
      <c r="B14" s="3" t="s">
        <v>159</v>
      </c>
      <c r="C14" s="40">
        <v>14000</v>
      </c>
      <c r="D14" s="37">
        <v>0.08</v>
      </c>
      <c r="E14" s="40">
        <f t="shared" si="0"/>
        <v>15120.000000000002</v>
      </c>
      <c r="F14" s="40">
        <v>18799.560000000001</v>
      </c>
      <c r="G14" s="40">
        <v>19440</v>
      </c>
      <c r="H14" s="39">
        <f t="shared" si="1"/>
        <v>18799.560000000001</v>
      </c>
      <c r="I14" s="40">
        <f t="shared" si="2"/>
        <v>20000</v>
      </c>
      <c r="J14" s="37">
        <v>0.08</v>
      </c>
      <c r="K14" s="40">
        <f t="shared" si="3"/>
        <v>21600</v>
      </c>
      <c r="L14" s="60">
        <v>21799.8</v>
      </c>
      <c r="M14" s="60">
        <v>21600</v>
      </c>
      <c r="N14" s="39">
        <f t="shared" si="4"/>
        <v>21600</v>
      </c>
    </row>
  </sheetData>
  <mergeCells count="4">
    <mergeCell ref="A1:A2"/>
    <mergeCell ref="B1:B2"/>
    <mergeCell ref="C1:E1"/>
    <mergeCell ref="I1:K1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99D5-5CB8-4F46-9BE6-BC358DF1A714}">
  <dimension ref="A1:N24"/>
  <sheetViews>
    <sheetView workbookViewId="0">
      <selection activeCell="H3" sqref="H3"/>
    </sheetView>
  </sheetViews>
  <sheetFormatPr defaultColWidth="11.42578125" defaultRowHeight="15"/>
  <cols>
    <col min="1" max="1" width="18.42578125" style="32" customWidth="1"/>
    <col min="2" max="2" width="31.42578125" style="32" customWidth="1"/>
    <col min="3" max="4" width="18.42578125" style="15" customWidth="1"/>
    <col min="5" max="8" width="15.140625" customWidth="1"/>
    <col min="9" max="9" width="17.140625" customWidth="1"/>
    <col min="10" max="10" width="15.85546875" customWidth="1"/>
    <col min="11" max="11" width="16" customWidth="1"/>
  </cols>
  <sheetData>
    <row r="1" spans="1:14" ht="39.950000000000003" customHeight="1">
      <c r="A1" s="85" t="s">
        <v>0</v>
      </c>
      <c r="B1" s="85" t="s">
        <v>1</v>
      </c>
      <c r="C1" s="64" t="s">
        <v>2</v>
      </c>
      <c r="D1" s="64"/>
      <c r="E1" s="64"/>
      <c r="F1" s="29"/>
      <c r="G1" s="29"/>
      <c r="H1" s="29"/>
      <c r="I1" s="84" t="s">
        <v>3</v>
      </c>
      <c r="J1" s="84"/>
      <c r="K1" s="84"/>
    </row>
    <row r="2" spans="1:14" ht="60">
      <c r="A2" s="86"/>
      <c r="B2" s="86"/>
      <c r="C2" s="29" t="s">
        <v>4</v>
      </c>
      <c r="D2" s="29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29" t="s">
        <v>4</v>
      </c>
      <c r="J2" s="29" t="s">
        <v>5</v>
      </c>
      <c r="K2" s="29" t="s">
        <v>6</v>
      </c>
      <c r="L2" s="29" t="s">
        <v>7</v>
      </c>
      <c r="M2" s="29" t="s">
        <v>8</v>
      </c>
      <c r="N2" s="29" t="s">
        <v>9</v>
      </c>
    </row>
    <row r="3" spans="1:14">
      <c r="A3" s="34" t="s">
        <v>160</v>
      </c>
      <c r="B3" s="33" t="s">
        <v>161</v>
      </c>
      <c r="C3" s="40">
        <v>4500</v>
      </c>
      <c r="D3" s="37">
        <v>0.08</v>
      </c>
      <c r="E3" s="40">
        <f>+C3*1.08</f>
        <v>4860</v>
      </c>
      <c r="F3" s="40">
        <v>8100</v>
      </c>
      <c r="G3" s="40">
        <v>3240</v>
      </c>
      <c r="H3" s="39">
        <f>+MEDIAN(E3:G3)</f>
        <v>4860</v>
      </c>
      <c r="I3" s="49" t="s">
        <v>51</v>
      </c>
      <c r="J3" s="37">
        <v>0.08</v>
      </c>
      <c r="K3" s="49" t="s">
        <v>51</v>
      </c>
      <c r="L3" s="60">
        <v>8100</v>
      </c>
      <c r="M3" s="60"/>
      <c r="N3" s="39">
        <f>+MEDIAN(K3:M3)</f>
        <v>8100</v>
      </c>
    </row>
    <row r="4" spans="1:14">
      <c r="A4" s="34" t="s">
        <v>160</v>
      </c>
      <c r="B4" s="33" t="s">
        <v>162</v>
      </c>
      <c r="C4" s="40">
        <v>8000</v>
      </c>
      <c r="D4" s="37">
        <v>0.08</v>
      </c>
      <c r="E4" s="40">
        <f t="shared" ref="E4:E24" si="0">+C4*1.08</f>
        <v>8640</v>
      </c>
      <c r="F4" s="40">
        <v>15800.4</v>
      </c>
      <c r="G4" s="40">
        <v>5400</v>
      </c>
      <c r="H4" s="39">
        <f t="shared" ref="H4:H24" si="1">+MEDIAN(E4:G4)</f>
        <v>8640</v>
      </c>
      <c r="I4" s="49" t="s">
        <v>51</v>
      </c>
      <c r="J4" s="37">
        <v>0.08</v>
      </c>
      <c r="K4" s="49" t="s">
        <v>51</v>
      </c>
      <c r="L4" s="60">
        <v>15800.4</v>
      </c>
      <c r="M4" s="60"/>
      <c r="N4" s="39">
        <f t="shared" ref="N4:N24" si="2">+MEDIAN(K4:M4)</f>
        <v>15800.4</v>
      </c>
    </row>
    <row r="5" spans="1:14">
      <c r="A5" s="34" t="s">
        <v>160</v>
      </c>
      <c r="B5" s="33" t="s">
        <v>163</v>
      </c>
      <c r="C5" s="40">
        <v>7000</v>
      </c>
      <c r="D5" s="37">
        <v>0.08</v>
      </c>
      <c r="E5" s="40">
        <f t="shared" si="0"/>
        <v>7560.0000000000009</v>
      </c>
      <c r="F5" s="40">
        <v>13399.56</v>
      </c>
      <c r="G5" s="40">
        <v>5400</v>
      </c>
      <c r="H5" s="39">
        <f t="shared" si="1"/>
        <v>7560.0000000000009</v>
      </c>
      <c r="I5" s="40">
        <v>9000</v>
      </c>
      <c r="J5" s="37">
        <v>0.08</v>
      </c>
      <c r="K5" s="40">
        <f t="shared" ref="K5:K24" si="3">+I5*1.08</f>
        <v>9720</v>
      </c>
      <c r="L5" s="60">
        <v>13399.56</v>
      </c>
      <c r="M5" s="60"/>
      <c r="N5" s="39">
        <f t="shared" si="2"/>
        <v>11559.779999999999</v>
      </c>
    </row>
    <row r="6" spans="1:14">
      <c r="A6" s="34" t="s">
        <v>160</v>
      </c>
      <c r="B6" s="33" t="s">
        <v>164</v>
      </c>
      <c r="C6" s="40">
        <v>7000</v>
      </c>
      <c r="D6" s="37">
        <v>0.08</v>
      </c>
      <c r="E6" s="40">
        <f t="shared" si="0"/>
        <v>7560.0000000000009</v>
      </c>
      <c r="F6" s="40">
        <v>13399.56</v>
      </c>
      <c r="G6" s="40">
        <v>6480</v>
      </c>
      <c r="H6" s="39">
        <f t="shared" si="1"/>
        <v>7560.0000000000009</v>
      </c>
      <c r="I6" s="49" t="s">
        <v>51</v>
      </c>
      <c r="J6" s="37">
        <v>0.08</v>
      </c>
      <c r="K6" s="49" t="s">
        <v>51</v>
      </c>
      <c r="L6" s="60">
        <v>13399.56</v>
      </c>
      <c r="M6" s="60"/>
      <c r="N6" s="39">
        <f t="shared" si="2"/>
        <v>13399.56</v>
      </c>
    </row>
    <row r="7" spans="1:14">
      <c r="A7" s="34" t="s">
        <v>160</v>
      </c>
      <c r="B7" s="33" t="s">
        <v>165</v>
      </c>
      <c r="C7" s="40">
        <v>7000</v>
      </c>
      <c r="D7" s="37">
        <v>0.08</v>
      </c>
      <c r="E7" s="40">
        <f t="shared" si="0"/>
        <v>7560.0000000000009</v>
      </c>
      <c r="F7" s="40">
        <v>13399.56</v>
      </c>
      <c r="G7" s="40">
        <v>5400</v>
      </c>
      <c r="H7" s="39">
        <f t="shared" si="1"/>
        <v>7560.0000000000009</v>
      </c>
      <c r="I7" s="40">
        <v>9000</v>
      </c>
      <c r="J7" s="37">
        <v>0.08</v>
      </c>
      <c r="K7" s="40">
        <f t="shared" si="3"/>
        <v>9720</v>
      </c>
      <c r="L7" s="60">
        <v>13399.56</v>
      </c>
      <c r="M7" s="60"/>
      <c r="N7" s="39">
        <f t="shared" si="2"/>
        <v>11559.779999999999</v>
      </c>
    </row>
    <row r="8" spans="1:14">
      <c r="A8" s="34" t="s">
        <v>160</v>
      </c>
      <c r="B8" s="33" t="s">
        <v>166</v>
      </c>
      <c r="C8" s="40">
        <v>6000</v>
      </c>
      <c r="D8" s="37">
        <v>0.08</v>
      </c>
      <c r="E8" s="40">
        <f t="shared" si="0"/>
        <v>6480</v>
      </c>
      <c r="F8" s="40">
        <v>9999.7199999999993</v>
      </c>
      <c r="G8" s="40">
        <v>4860</v>
      </c>
      <c r="H8" s="39">
        <f t="shared" si="1"/>
        <v>6480</v>
      </c>
      <c r="I8" s="49" t="s">
        <v>51</v>
      </c>
      <c r="J8" s="37">
        <v>0.08</v>
      </c>
      <c r="K8" s="49" t="s">
        <v>51</v>
      </c>
      <c r="L8" s="60">
        <v>9999.7199999999993</v>
      </c>
      <c r="M8" s="60"/>
      <c r="N8" s="39">
        <f t="shared" si="2"/>
        <v>9999.7199999999993</v>
      </c>
    </row>
    <row r="9" spans="1:14">
      <c r="A9" s="34" t="s">
        <v>160</v>
      </c>
      <c r="B9" s="33" t="s">
        <v>167</v>
      </c>
      <c r="C9" s="40">
        <v>4500</v>
      </c>
      <c r="D9" s="37">
        <v>0.08</v>
      </c>
      <c r="E9" s="40">
        <f t="shared" si="0"/>
        <v>4860</v>
      </c>
      <c r="F9" s="40">
        <v>7200.36</v>
      </c>
      <c r="G9" s="40">
        <v>3780</v>
      </c>
      <c r="H9" s="39">
        <f t="shared" si="1"/>
        <v>4860</v>
      </c>
      <c r="I9" s="49" t="s">
        <v>51</v>
      </c>
      <c r="J9" s="37">
        <v>0.08</v>
      </c>
      <c r="K9" s="49" t="s">
        <v>51</v>
      </c>
      <c r="L9" s="60">
        <v>7200.36</v>
      </c>
      <c r="M9" s="60"/>
      <c r="N9" s="39">
        <f t="shared" si="2"/>
        <v>7200.36</v>
      </c>
    </row>
    <row r="10" spans="1:14">
      <c r="A10" s="34" t="s">
        <v>160</v>
      </c>
      <c r="B10" s="33" t="s">
        <v>168</v>
      </c>
      <c r="C10" s="40">
        <v>6000</v>
      </c>
      <c r="D10" s="37">
        <v>0.08</v>
      </c>
      <c r="E10" s="40">
        <f t="shared" si="0"/>
        <v>6480</v>
      </c>
      <c r="F10" s="40">
        <v>9999.7199999999993</v>
      </c>
      <c r="G10" s="40">
        <v>4860</v>
      </c>
      <c r="H10" s="39">
        <f t="shared" si="1"/>
        <v>6480</v>
      </c>
      <c r="I10" s="40">
        <f t="shared" ref="I10" si="4">+C10+6000</f>
        <v>12000</v>
      </c>
      <c r="J10" s="37">
        <v>0.08</v>
      </c>
      <c r="K10" s="40">
        <f t="shared" si="3"/>
        <v>12960</v>
      </c>
      <c r="L10" s="60">
        <v>9999.7199999999993</v>
      </c>
      <c r="M10" s="60"/>
      <c r="N10" s="39">
        <f t="shared" si="2"/>
        <v>11479.86</v>
      </c>
    </row>
    <row r="11" spans="1:14">
      <c r="A11" s="34" t="s">
        <v>160</v>
      </c>
      <c r="B11" s="33" t="s">
        <v>169</v>
      </c>
      <c r="C11" s="49" t="s">
        <v>51</v>
      </c>
      <c r="D11" s="37">
        <v>0.08</v>
      </c>
      <c r="E11" s="49" t="s">
        <v>51</v>
      </c>
      <c r="F11" s="49">
        <v>16000.2</v>
      </c>
      <c r="G11" s="49">
        <v>7560</v>
      </c>
      <c r="H11" s="39">
        <f t="shared" si="1"/>
        <v>11780.1</v>
      </c>
      <c r="I11" s="40">
        <v>8000</v>
      </c>
      <c r="J11" s="37">
        <v>0.08</v>
      </c>
      <c r="K11" s="40">
        <f t="shared" si="3"/>
        <v>8640</v>
      </c>
      <c r="L11" s="60">
        <v>16000.2</v>
      </c>
      <c r="M11" s="60"/>
      <c r="N11" s="39">
        <f t="shared" si="2"/>
        <v>12320.1</v>
      </c>
    </row>
    <row r="12" spans="1:14">
      <c r="A12" s="34" t="s">
        <v>160</v>
      </c>
      <c r="B12" s="33" t="s">
        <v>170</v>
      </c>
      <c r="C12" s="49" t="s">
        <v>51</v>
      </c>
      <c r="D12" s="37">
        <v>0.08</v>
      </c>
      <c r="E12" s="49" t="s">
        <v>51</v>
      </c>
      <c r="F12" s="49">
        <v>13600.44</v>
      </c>
      <c r="G12" s="49">
        <v>7560</v>
      </c>
      <c r="H12" s="39">
        <f t="shared" si="1"/>
        <v>10580.220000000001</v>
      </c>
      <c r="I12" s="40">
        <v>8000</v>
      </c>
      <c r="J12" s="37">
        <v>0.08</v>
      </c>
      <c r="K12" s="40">
        <f t="shared" si="3"/>
        <v>8640</v>
      </c>
      <c r="L12" s="60">
        <v>13600.44</v>
      </c>
      <c r="M12" s="60"/>
      <c r="N12" s="39">
        <f t="shared" si="2"/>
        <v>11120.220000000001</v>
      </c>
    </row>
    <row r="13" spans="1:14">
      <c r="A13" s="34" t="s">
        <v>160</v>
      </c>
      <c r="B13" s="33" t="s">
        <v>171</v>
      </c>
      <c r="C13" s="40">
        <v>5500</v>
      </c>
      <c r="D13" s="37">
        <v>0.08</v>
      </c>
      <c r="E13" s="40">
        <f t="shared" si="0"/>
        <v>5940</v>
      </c>
      <c r="F13" s="40">
        <v>10600.2</v>
      </c>
      <c r="G13" s="40">
        <v>7020</v>
      </c>
      <c r="H13" s="39">
        <f t="shared" si="1"/>
        <v>7020</v>
      </c>
      <c r="I13" s="49" t="s">
        <v>51</v>
      </c>
      <c r="J13" s="37">
        <v>0.08</v>
      </c>
      <c r="K13" s="49" t="s">
        <v>51</v>
      </c>
      <c r="L13" s="60">
        <v>10600.2</v>
      </c>
      <c r="M13" s="60"/>
      <c r="N13" s="39">
        <f t="shared" si="2"/>
        <v>10600.2</v>
      </c>
    </row>
    <row r="14" spans="1:14">
      <c r="A14" s="34" t="s">
        <v>160</v>
      </c>
      <c r="B14" s="33" t="s">
        <v>172</v>
      </c>
      <c r="C14" s="40">
        <v>13000</v>
      </c>
      <c r="D14" s="37">
        <v>0.08</v>
      </c>
      <c r="E14" s="40">
        <f t="shared" si="0"/>
        <v>14040.000000000002</v>
      </c>
      <c r="F14" s="40">
        <v>23600.16</v>
      </c>
      <c r="G14" s="40">
        <v>8640</v>
      </c>
      <c r="H14" s="39">
        <f t="shared" si="1"/>
        <v>14040.000000000002</v>
      </c>
      <c r="I14" s="40">
        <v>14000</v>
      </c>
      <c r="J14" s="37">
        <v>0.08</v>
      </c>
      <c r="K14" s="40">
        <f t="shared" si="3"/>
        <v>15120.000000000002</v>
      </c>
      <c r="L14" s="60">
        <v>23600.16</v>
      </c>
      <c r="M14" s="60"/>
      <c r="N14" s="39">
        <f t="shared" si="2"/>
        <v>19360.080000000002</v>
      </c>
    </row>
    <row r="15" spans="1:14">
      <c r="A15" s="34" t="s">
        <v>160</v>
      </c>
      <c r="B15" s="33" t="s">
        <v>173</v>
      </c>
      <c r="C15" s="40">
        <v>6000</v>
      </c>
      <c r="D15" s="37">
        <v>0.08</v>
      </c>
      <c r="E15" s="40">
        <f t="shared" si="0"/>
        <v>6480</v>
      </c>
      <c r="F15" s="40">
        <v>9999.7199999999993</v>
      </c>
      <c r="G15" s="40">
        <v>0</v>
      </c>
      <c r="H15" s="39">
        <f t="shared" si="1"/>
        <v>6480</v>
      </c>
      <c r="I15" s="49" t="s">
        <v>51</v>
      </c>
      <c r="J15" s="37">
        <v>0.08</v>
      </c>
      <c r="K15" s="49" t="s">
        <v>51</v>
      </c>
      <c r="L15" s="60">
        <v>9999.7199999999993</v>
      </c>
      <c r="M15" s="60"/>
      <c r="N15" s="39">
        <f t="shared" si="2"/>
        <v>9999.7199999999993</v>
      </c>
    </row>
    <row r="16" spans="1:14">
      <c r="A16" s="34" t="s">
        <v>160</v>
      </c>
      <c r="B16" s="33" t="s">
        <v>174</v>
      </c>
      <c r="C16" s="40">
        <v>6000</v>
      </c>
      <c r="D16" s="37">
        <v>0.08</v>
      </c>
      <c r="E16" s="40">
        <f t="shared" si="0"/>
        <v>6480</v>
      </c>
      <c r="F16" s="40">
        <v>9999.7199999999993</v>
      </c>
      <c r="G16" s="40">
        <v>4860</v>
      </c>
      <c r="H16" s="39">
        <f t="shared" si="1"/>
        <v>6480</v>
      </c>
      <c r="I16" s="49" t="s">
        <v>51</v>
      </c>
      <c r="J16" s="37">
        <v>0.08</v>
      </c>
      <c r="K16" s="49" t="s">
        <v>51</v>
      </c>
      <c r="L16" s="60">
        <v>9999.7199999999993</v>
      </c>
      <c r="M16" s="60"/>
      <c r="N16" s="39">
        <f t="shared" si="2"/>
        <v>9999.7199999999993</v>
      </c>
    </row>
    <row r="17" spans="1:14">
      <c r="A17" s="34" t="s">
        <v>160</v>
      </c>
      <c r="B17" s="33" t="s">
        <v>175</v>
      </c>
      <c r="C17" s="40">
        <v>5000</v>
      </c>
      <c r="D17" s="37">
        <v>0.08</v>
      </c>
      <c r="E17" s="40">
        <f t="shared" si="0"/>
        <v>5400</v>
      </c>
      <c r="F17" s="40">
        <v>6299.64</v>
      </c>
      <c r="G17" s="40">
        <v>5400</v>
      </c>
      <c r="H17" s="39">
        <f t="shared" si="1"/>
        <v>5400</v>
      </c>
      <c r="I17" s="40">
        <v>7000</v>
      </c>
      <c r="J17" s="37">
        <v>0.08</v>
      </c>
      <c r="K17" s="40">
        <f t="shared" si="3"/>
        <v>7560.0000000000009</v>
      </c>
      <c r="L17" s="60">
        <v>6299.64</v>
      </c>
      <c r="M17" s="60"/>
      <c r="N17" s="39">
        <f t="shared" si="2"/>
        <v>6929.8200000000006</v>
      </c>
    </row>
    <row r="18" spans="1:14">
      <c r="A18" s="34" t="s">
        <v>160</v>
      </c>
      <c r="B18" s="33" t="s">
        <v>176</v>
      </c>
      <c r="C18" s="40">
        <v>6000</v>
      </c>
      <c r="D18" s="37">
        <v>0.08</v>
      </c>
      <c r="E18" s="40">
        <f t="shared" si="0"/>
        <v>6480</v>
      </c>
      <c r="F18" s="40">
        <v>7400.16</v>
      </c>
      <c r="G18" s="40">
        <v>7560</v>
      </c>
      <c r="H18" s="39">
        <f t="shared" si="1"/>
        <v>7400.16</v>
      </c>
      <c r="I18" s="40">
        <v>8000</v>
      </c>
      <c r="J18" s="37">
        <v>0.08</v>
      </c>
      <c r="K18" s="40">
        <f t="shared" si="3"/>
        <v>8640</v>
      </c>
      <c r="L18" s="60">
        <v>7400.16</v>
      </c>
      <c r="M18" s="60"/>
      <c r="N18" s="39">
        <f t="shared" si="2"/>
        <v>8020.08</v>
      </c>
    </row>
    <row r="19" spans="1:14">
      <c r="A19" s="34" t="s">
        <v>160</v>
      </c>
      <c r="B19" s="33" t="s">
        <v>177</v>
      </c>
      <c r="C19" s="40">
        <v>6000</v>
      </c>
      <c r="D19" s="37">
        <v>0.08</v>
      </c>
      <c r="E19" s="40">
        <f t="shared" si="0"/>
        <v>6480</v>
      </c>
      <c r="F19" s="40">
        <v>6200.28</v>
      </c>
      <c r="G19" s="40">
        <v>4320</v>
      </c>
      <c r="H19" s="39">
        <f t="shared" si="1"/>
        <v>6200.28</v>
      </c>
      <c r="I19" s="40">
        <v>8000</v>
      </c>
      <c r="J19" s="37">
        <v>0.08</v>
      </c>
      <c r="K19" s="40">
        <f t="shared" si="3"/>
        <v>8640</v>
      </c>
      <c r="L19" s="60">
        <v>6200.28</v>
      </c>
      <c r="M19" s="60"/>
      <c r="N19" s="39">
        <f t="shared" si="2"/>
        <v>7420.1399999999994</v>
      </c>
    </row>
    <row r="20" spans="1:14">
      <c r="A20" s="34" t="s">
        <v>160</v>
      </c>
      <c r="B20" s="33" t="s">
        <v>178</v>
      </c>
      <c r="C20" s="40">
        <v>6000</v>
      </c>
      <c r="D20" s="37">
        <v>0.08</v>
      </c>
      <c r="E20" s="40">
        <f t="shared" si="0"/>
        <v>6480</v>
      </c>
      <c r="F20" s="40">
        <v>7099.92</v>
      </c>
      <c r="G20" s="40">
        <v>4860</v>
      </c>
      <c r="H20" s="39">
        <f t="shared" si="1"/>
        <v>6480</v>
      </c>
      <c r="I20" s="40">
        <v>8000</v>
      </c>
      <c r="J20" s="37">
        <v>0.08</v>
      </c>
      <c r="K20" s="40">
        <f t="shared" si="3"/>
        <v>8640</v>
      </c>
      <c r="L20" s="60">
        <v>7099.92</v>
      </c>
      <c r="M20" s="60"/>
      <c r="N20" s="39">
        <f t="shared" si="2"/>
        <v>7869.96</v>
      </c>
    </row>
    <row r="21" spans="1:14">
      <c r="A21" s="34" t="s">
        <v>160</v>
      </c>
      <c r="B21" s="33" t="s">
        <v>179</v>
      </c>
      <c r="C21" s="40">
        <v>5000</v>
      </c>
      <c r="D21" s="37">
        <v>0.08</v>
      </c>
      <c r="E21" s="40">
        <f t="shared" si="0"/>
        <v>5400</v>
      </c>
      <c r="F21" s="40">
        <v>10900.44</v>
      </c>
      <c r="G21" s="40">
        <v>4320</v>
      </c>
      <c r="H21" s="39">
        <f t="shared" si="1"/>
        <v>5400</v>
      </c>
      <c r="I21" s="40">
        <v>7000</v>
      </c>
      <c r="J21" s="37">
        <v>0.08</v>
      </c>
      <c r="K21" s="40">
        <f t="shared" si="3"/>
        <v>7560.0000000000009</v>
      </c>
      <c r="L21" s="60">
        <v>10900.44</v>
      </c>
      <c r="M21" s="60"/>
      <c r="N21" s="39">
        <f t="shared" si="2"/>
        <v>9230.2200000000012</v>
      </c>
    </row>
    <row r="22" spans="1:14">
      <c r="A22" s="34" t="s">
        <v>160</v>
      </c>
      <c r="B22" s="33" t="s">
        <v>180</v>
      </c>
      <c r="C22" s="40">
        <v>25000</v>
      </c>
      <c r="D22" s="37">
        <v>0.08</v>
      </c>
      <c r="E22" s="40">
        <f t="shared" si="0"/>
        <v>27000</v>
      </c>
      <c r="F22" s="40">
        <v>34799.760000000002</v>
      </c>
      <c r="G22" s="40">
        <v>21600</v>
      </c>
      <c r="H22" s="39">
        <f t="shared" si="1"/>
        <v>27000</v>
      </c>
      <c r="I22" s="40">
        <v>35000</v>
      </c>
      <c r="J22" s="37">
        <v>0.08</v>
      </c>
      <c r="K22" s="40">
        <f t="shared" si="3"/>
        <v>37800</v>
      </c>
      <c r="L22" s="60">
        <v>34799.760000000002</v>
      </c>
      <c r="M22" s="60"/>
      <c r="N22" s="39">
        <f t="shared" si="2"/>
        <v>36299.880000000005</v>
      </c>
    </row>
    <row r="23" spans="1:14">
      <c r="A23" s="34" t="s">
        <v>160</v>
      </c>
      <c r="B23" s="33" t="s">
        <v>181</v>
      </c>
      <c r="C23" s="40">
        <v>14000</v>
      </c>
      <c r="D23" s="37">
        <v>0.08</v>
      </c>
      <c r="E23" s="40">
        <f t="shared" si="0"/>
        <v>15120.000000000002</v>
      </c>
      <c r="F23" s="40">
        <v>20700.36</v>
      </c>
      <c r="G23" s="40">
        <v>8640</v>
      </c>
      <c r="H23" s="39">
        <f t="shared" si="1"/>
        <v>15120.000000000002</v>
      </c>
      <c r="I23" s="40">
        <v>18000</v>
      </c>
      <c r="J23" s="37">
        <v>0.08</v>
      </c>
      <c r="K23" s="40">
        <f t="shared" si="3"/>
        <v>19440</v>
      </c>
      <c r="L23" s="60">
        <v>20700.36</v>
      </c>
      <c r="M23" s="60"/>
      <c r="N23" s="39">
        <f t="shared" si="2"/>
        <v>20070.18</v>
      </c>
    </row>
    <row r="24" spans="1:14">
      <c r="A24" s="34" t="s">
        <v>160</v>
      </c>
      <c r="B24" s="33" t="s">
        <v>182</v>
      </c>
      <c r="C24" s="40">
        <v>9000</v>
      </c>
      <c r="D24" s="37">
        <v>0.08</v>
      </c>
      <c r="E24" s="40">
        <f t="shared" si="0"/>
        <v>9720</v>
      </c>
      <c r="F24" s="40">
        <v>8999.64</v>
      </c>
      <c r="G24" s="40">
        <v>14040</v>
      </c>
      <c r="H24" s="39">
        <f t="shared" si="1"/>
        <v>9720</v>
      </c>
      <c r="I24" s="40">
        <v>11000</v>
      </c>
      <c r="J24" s="37">
        <v>0.08</v>
      </c>
      <c r="K24" s="40">
        <f t="shared" si="3"/>
        <v>11880</v>
      </c>
      <c r="L24" s="60">
        <v>8999.64</v>
      </c>
      <c r="M24" s="60"/>
      <c r="N24" s="39">
        <f t="shared" si="2"/>
        <v>10439.82</v>
      </c>
    </row>
  </sheetData>
  <mergeCells count="4">
    <mergeCell ref="C1:E1"/>
    <mergeCell ref="I1:K1"/>
    <mergeCell ref="B1:B2"/>
    <mergeCell ref="A1:A2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81189-6538-44E6-A9A9-3242B69EF4D1}">
  <dimension ref="A1:T9"/>
  <sheetViews>
    <sheetView topLeftCell="D1" workbookViewId="0">
      <selection activeCell="N3" sqref="N3"/>
    </sheetView>
  </sheetViews>
  <sheetFormatPr defaultColWidth="11.42578125" defaultRowHeight="15"/>
  <cols>
    <col min="1" max="1" width="25.7109375" style="27" customWidth="1"/>
    <col min="2" max="2" width="52.85546875" style="22" customWidth="1"/>
    <col min="3" max="3" width="15.7109375" style="23" customWidth="1"/>
    <col min="4" max="4" width="20" style="15" customWidth="1"/>
    <col min="5" max="8" width="16.42578125" style="24" customWidth="1"/>
    <col min="9" max="9" width="14.140625" customWidth="1"/>
    <col min="10" max="10" width="14" customWidth="1"/>
    <col min="11" max="13" width="11.42578125" customWidth="1"/>
    <col min="14" max="14" width="12.42578125" bestFit="1" customWidth="1"/>
    <col min="15" max="15" width="16.7109375" customWidth="1"/>
    <col min="16" max="16" width="17.42578125" customWidth="1"/>
    <col min="17" max="17" width="18.140625" customWidth="1"/>
    <col min="20" max="20" width="12.5703125" bestFit="1" customWidth="1"/>
  </cols>
  <sheetData>
    <row r="1" spans="1:20" ht="15.95" customHeight="1">
      <c r="A1" s="90" t="s">
        <v>0</v>
      </c>
      <c r="B1" s="90" t="s">
        <v>1</v>
      </c>
      <c r="C1" s="74" t="s">
        <v>183</v>
      </c>
      <c r="D1" s="74"/>
      <c r="E1" s="74"/>
      <c r="F1" s="28"/>
      <c r="G1" s="28"/>
      <c r="H1" s="28"/>
      <c r="I1" s="75" t="s">
        <v>184</v>
      </c>
      <c r="J1" s="75"/>
      <c r="K1" s="75"/>
      <c r="L1" s="58"/>
      <c r="M1" s="58"/>
      <c r="N1" s="58"/>
      <c r="O1" s="75" t="s">
        <v>185</v>
      </c>
      <c r="P1" s="75"/>
      <c r="Q1" s="75"/>
    </row>
    <row r="2" spans="1:20" ht="60">
      <c r="A2" s="91"/>
      <c r="B2" s="91"/>
      <c r="C2" s="28" t="s">
        <v>4</v>
      </c>
      <c r="D2" s="28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28" t="s">
        <v>4</v>
      </c>
      <c r="J2" s="28" t="s">
        <v>5</v>
      </c>
      <c r="K2" s="29" t="s">
        <v>6</v>
      </c>
      <c r="L2" s="29" t="s">
        <v>7</v>
      </c>
      <c r="M2" s="29" t="s">
        <v>8</v>
      </c>
      <c r="N2" s="29" t="s">
        <v>9</v>
      </c>
      <c r="O2" s="28" t="s">
        <v>4</v>
      </c>
      <c r="P2" s="28" t="s">
        <v>5</v>
      </c>
      <c r="Q2" s="29" t="s">
        <v>6</v>
      </c>
      <c r="R2" s="29" t="s">
        <v>7</v>
      </c>
      <c r="S2" s="29" t="s">
        <v>8</v>
      </c>
      <c r="T2" s="29" t="s">
        <v>9</v>
      </c>
    </row>
    <row r="3" spans="1:20" ht="87.95" customHeight="1">
      <c r="A3" s="26" t="s">
        <v>186</v>
      </c>
      <c r="B3" s="25" t="s">
        <v>187</v>
      </c>
      <c r="C3" s="40">
        <v>500000</v>
      </c>
      <c r="D3" s="37">
        <v>0.08</v>
      </c>
      <c r="E3" s="40">
        <f>+C3*1.08</f>
        <v>540000</v>
      </c>
      <c r="F3" s="40">
        <v>6499.98</v>
      </c>
      <c r="G3" s="40">
        <v>378000</v>
      </c>
      <c r="H3" s="39">
        <f>+MEDIAN(E3:G3)</f>
        <v>378000</v>
      </c>
      <c r="I3" s="40">
        <v>750000</v>
      </c>
      <c r="J3" s="37">
        <v>0.08</v>
      </c>
      <c r="K3" s="40">
        <f>+I3*1.08</f>
        <v>810000</v>
      </c>
      <c r="L3" s="40">
        <v>6499.98</v>
      </c>
      <c r="M3" s="40">
        <v>648000</v>
      </c>
      <c r="N3" s="39">
        <f>+MEDIAN(K3:M3)</f>
        <v>648000</v>
      </c>
      <c r="O3" s="40">
        <v>1250000</v>
      </c>
      <c r="P3" s="37">
        <v>0.08</v>
      </c>
      <c r="Q3" s="40">
        <f>+O3*1.08</f>
        <v>1350000</v>
      </c>
      <c r="R3" s="60"/>
      <c r="S3" s="60">
        <v>1080000</v>
      </c>
      <c r="T3" s="62">
        <f>+MEDIAN(Q3:S3)</f>
        <v>1215000</v>
      </c>
    </row>
    <row r="4" spans="1:20" ht="111" customHeight="1">
      <c r="A4" s="26" t="s">
        <v>188</v>
      </c>
      <c r="B4" s="25" t="s">
        <v>189</v>
      </c>
      <c r="C4" s="40">
        <v>650000</v>
      </c>
      <c r="D4" s="37">
        <v>0.08</v>
      </c>
      <c r="E4" s="40">
        <f t="shared" ref="E4" si="0">+C4*1.08</f>
        <v>702000</v>
      </c>
      <c r="F4" s="40">
        <v>8699.94</v>
      </c>
      <c r="G4" s="40">
        <v>540000</v>
      </c>
      <c r="H4" s="39">
        <f t="shared" ref="H4:H8" si="1">+MEDIAN(E4:G4)</f>
        <v>540000</v>
      </c>
      <c r="I4" s="40">
        <v>1050000</v>
      </c>
      <c r="J4" s="37">
        <v>0.08</v>
      </c>
      <c r="K4" s="40">
        <f t="shared" ref="K4:K5" si="2">+I4*1.08</f>
        <v>1134000</v>
      </c>
      <c r="L4" s="40">
        <v>8699.94</v>
      </c>
      <c r="M4" s="40">
        <v>972000</v>
      </c>
      <c r="N4" s="39">
        <f t="shared" ref="N4:N8" si="3">+MEDIAN(K4:M4)</f>
        <v>972000</v>
      </c>
      <c r="O4" s="40">
        <v>1850000</v>
      </c>
      <c r="P4" s="37">
        <v>0.08</v>
      </c>
      <c r="Q4" s="40">
        <f t="shared" ref="Q4:Q5" si="4">+O4*1.08</f>
        <v>1998000.0000000002</v>
      </c>
      <c r="R4" s="60"/>
      <c r="S4" s="60">
        <v>1728000</v>
      </c>
      <c r="T4" s="62">
        <f t="shared" ref="T4:T8" si="5">+MEDIAN(Q4:S4)</f>
        <v>1863000</v>
      </c>
    </row>
    <row r="5" spans="1:20" ht="162" customHeight="1">
      <c r="A5" s="26" t="s">
        <v>190</v>
      </c>
      <c r="B5" s="25" t="s">
        <v>191</v>
      </c>
      <c r="C5" s="40">
        <v>1500000</v>
      </c>
      <c r="D5" s="37">
        <v>0.08</v>
      </c>
      <c r="E5" s="40">
        <f>+C5*1.08</f>
        <v>1620000</v>
      </c>
      <c r="F5" s="40">
        <v>17399.88</v>
      </c>
      <c r="G5" s="40">
        <v>0</v>
      </c>
      <c r="H5" s="39">
        <f t="shared" si="1"/>
        <v>17399.88</v>
      </c>
      <c r="I5" s="40">
        <f>1200000+400000+500000</f>
        <v>2100000</v>
      </c>
      <c r="J5" s="37">
        <v>0.08</v>
      </c>
      <c r="K5" s="40">
        <f t="shared" si="2"/>
        <v>2268000</v>
      </c>
      <c r="L5" s="40">
        <v>17399.88</v>
      </c>
      <c r="M5" s="40">
        <v>0</v>
      </c>
      <c r="N5" s="39">
        <f t="shared" si="3"/>
        <v>17399.88</v>
      </c>
      <c r="O5" s="40">
        <v>4000000</v>
      </c>
      <c r="P5" s="37">
        <v>0.08</v>
      </c>
      <c r="Q5" s="40">
        <f t="shared" si="4"/>
        <v>4320000</v>
      </c>
      <c r="R5" s="60"/>
      <c r="S5" s="60">
        <v>0</v>
      </c>
      <c r="T5" s="62">
        <f t="shared" si="5"/>
        <v>2160000</v>
      </c>
    </row>
    <row r="6" spans="1:20" ht="86.25" customHeight="1">
      <c r="A6" s="26" t="s">
        <v>192</v>
      </c>
      <c r="B6" s="25" t="s">
        <v>193</v>
      </c>
      <c r="C6" s="49" t="s">
        <v>51</v>
      </c>
      <c r="D6" s="37">
        <v>0.08</v>
      </c>
      <c r="E6" s="49" t="s">
        <v>51</v>
      </c>
      <c r="F6" s="49">
        <v>6499.98</v>
      </c>
      <c r="G6" s="49">
        <v>378000</v>
      </c>
      <c r="H6" s="39">
        <f t="shared" si="1"/>
        <v>192249.99000000002</v>
      </c>
      <c r="I6" s="49" t="s">
        <v>51</v>
      </c>
      <c r="J6" s="37">
        <v>0.08</v>
      </c>
      <c r="K6" s="49" t="s">
        <v>51</v>
      </c>
      <c r="L6" s="49">
        <v>6499.98</v>
      </c>
      <c r="M6" s="49">
        <v>648000</v>
      </c>
      <c r="N6" s="39">
        <f t="shared" si="3"/>
        <v>327249.99</v>
      </c>
      <c r="O6" s="49" t="s">
        <v>51</v>
      </c>
      <c r="P6" s="37">
        <v>0.08</v>
      </c>
      <c r="Q6" s="49" t="s">
        <v>51</v>
      </c>
      <c r="R6" s="60"/>
      <c r="S6" s="60">
        <v>1080000</v>
      </c>
      <c r="T6" s="62">
        <f t="shared" si="5"/>
        <v>1080000</v>
      </c>
    </row>
    <row r="7" spans="1:20" ht="87.75" customHeight="1">
      <c r="A7" s="26" t="s">
        <v>192</v>
      </c>
      <c r="B7" s="25" t="s">
        <v>194</v>
      </c>
      <c r="C7" s="49" t="s">
        <v>51</v>
      </c>
      <c r="D7" s="37">
        <v>0.08</v>
      </c>
      <c r="E7" s="49" t="s">
        <v>51</v>
      </c>
      <c r="F7" s="49">
        <v>8200.44</v>
      </c>
      <c r="G7" s="49">
        <v>540000</v>
      </c>
      <c r="H7" s="39">
        <f t="shared" si="1"/>
        <v>274100.22000000003</v>
      </c>
      <c r="I7" s="49" t="s">
        <v>51</v>
      </c>
      <c r="J7" s="37">
        <v>0.08</v>
      </c>
      <c r="K7" s="49" t="s">
        <v>51</v>
      </c>
      <c r="L7" s="49">
        <v>8200.44</v>
      </c>
      <c r="M7" s="49">
        <v>972000</v>
      </c>
      <c r="N7" s="39">
        <f t="shared" si="3"/>
        <v>490100.22000000003</v>
      </c>
      <c r="O7" s="49" t="s">
        <v>51</v>
      </c>
      <c r="P7" s="37">
        <v>0.08</v>
      </c>
      <c r="Q7" s="49" t="s">
        <v>51</v>
      </c>
      <c r="R7" s="60"/>
      <c r="S7" s="60">
        <v>1728000</v>
      </c>
      <c r="T7" s="62">
        <f t="shared" si="5"/>
        <v>1728000</v>
      </c>
    </row>
    <row r="8" spans="1:20" s="1" customFormat="1" ht="99" customHeight="1">
      <c r="A8" s="26" t="s">
        <v>192</v>
      </c>
      <c r="B8" s="25" t="s">
        <v>195</v>
      </c>
      <c r="C8" s="49" t="s">
        <v>51</v>
      </c>
      <c r="D8" s="37">
        <v>0.08</v>
      </c>
      <c r="E8" s="49" t="s">
        <v>51</v>
      </c>
      <c r="F8" s="49">
        <v>8200.44</v>
      </c>
      <c r="G8" s="49">
        <v>540000</v>
      </c>
      <c r="H8" s="39">
        <f t="shared" si="1"/>
        <v>274100.22000000003</v>
      </c>
      <c r="I8" s="49" t="s">
        <v>51</v>
      </c>
      <c r="J8" s="37">
        <v>0.08</v>
      </c>
      <c r="K8" s="49" t="s">
        <v>51</v>
      </c>
      <c r="L8" s="49">
        <v>8200.44</v>
      </c>
      <c r="M8" s="49">
        <v>972000</v>
      </c>
      <c r="N8" s="39">
        <f t="shared" si="3"/>
        <v>490100.22000000003</v>
      </c>
      <c r="O8" s="49" t="s">
        <v>51</v>
      </c>
      <c r="P8" s="37">
        <v>0.08</v>
      </c>
      <c r="Q8" s="49" t="s">
        <v>51</v>
      </c>
      <c r="R8" s="63"/>
      <c r="S8" s="63">
        <v>1728000</v>
      </c>
      <c r="T8" s="62">
        <f t="shared" si="5"/>
        <v>1728000</v>
      </c>
    </row>
    <row r="9" spans="1:20" ht="75" customHeight="1">
      <c r="A9" s="87" t="s">
        <v>196</v>
      </c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9"/>
    </row>
  </sheetData>
  <mergeCells count="6">
    <mergeCell ref="O1:Q1"/>
    <mergeCell ref="A9:Q9"/>
    <mergeCell ref="B1:B2"/>
    <mergeCell ref="A1:A2"/>
    <mergeCell ref="C1:E1"/>
    <mergeCell ref="I1:K1"/>
  </mergeCell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FE95A-9E1D-4C29-A165-92DA62241C0A}">
  <dimension ref="A1:N16"/>
  <sheetViews>
    <sheetView tabSelected="1" workbookViewId="0">
      <selection activeCell="L2" sqref="L2:N16"/>
    </sheetView>
  </sheetViews>
  <sheetFormatPr defaultColWidth="11.42578125" defaultRowHeight="15"/>
  <cols>
    <col min="1" max="1" width="15.42578125" style="21" customWidth="1"/>
    <col min="2" max="2" width="35.7109375" style="1" customWidth="1"/>
    <col min="3" max="3" width="23.42578125" customWidth="1"/>
    <col min="4" max="4" width="15.140625" customWidth="1"/>
    <col min="5" max="8" width="16.28515625" customWidth="1"/>
    <col min="9" max="9" width="15.85546875" customWidth="1"/>
    <col min="10" max="10" width="16.7109375" customWidth="1"/>
    <col min="11" max="11" width="19" customWidth="1"/>
    <col min="14" max="14" width="14.140625" customWidth="1"/>
  </cols>
  <sheetData>
    <row r="1" spans="1:14" ht="15.95" customHeight="1">
      <c r="A1" s="94" t="s">
        <v>0</v>
      </c>
      <c r="B1" s="94" t="s">
        <v>1</v>
      </c>
      <c r="C1" s="92" t="s">
        <v>197</v>
      </c>
      <c r="D1" s="92"/>
      <c r="E1" s="92"/>
      <c r="F1" s="35"/>
      <c r="G1" s="35"/>
      <c r="H1" s="35"/>
      <c r="I1" s="93" t="s">
        <v>198</v>
      </c>
      <c r="J1" s="93"/>
      <c r="K1" s="93"/>
    </row>
    <row r="2" spans="1:14" ht="60">
      <c r="A2" s="95"/>
      <c r="B2" s="95"/>
      <c r="C2" s="35" t="s">
        <v>4</v>
      </c>
      <c r="D2" s="35" t="s">
        <v>5</v>
      </c>
      <c r="E2" s="29" t="s">
        <v>6</v>
      </c>
      <c r="F2" s="29" t="s">
        <v>7</v>
      </c>
      <c r="G2" s="29" t="s">
        <v>8</v>
      </c>
      <c r="H2" s="29" t="s">
        <v>9</v>
      </c>
      <c r="I2" s="35" t="s">
        <v>4</v>
      </c>
      <c r="J2" s="35" t="s">
        <v>5</v>
      </c>
      <c r="K2" s="29" t="s">
        <v>6</v>
      </c>
      <c r="L2" s="29" t="s">
        <v>7</v>
      </c>
      <c r="M2" s="29" t="s">
        <v>8</v>
      </c>
      <c r="N2" s="29" t="s">
        <v>9</v>
      </c>
    </row>
    <row r="3" spans="1:14" ht="60">
      <c r="A3" s="19" t="s">
        <v>199</v>
      </c>
      <c r="B3" s="57" t="s">
        <v>200</v>
      </c>
      <c r="C3" s="40">
        <v>8000</v>
      </c>
      <c r="D3" s="37">
        <v>0.08</v>
      </c>
      <c r="E3" s="40">
        <f>+C3*1.08</f>
        <v>8640</v>
      </c>
      <c r="F3" s="40">
        <v>7400.16</v>
      </c>
      <c r="G3" s="40"/>
      <c r="H3" s="39">
        <f>+MEDIAN(E3:G3)</f>
        <v>8020.08</v>
      </c>
      <c r="I3" s="40" t="s">
        <v>51</v>
      </c>
      <c r="J3" s="37">
        <v>0.08</v>
      </c>
      <c r="K3" s="40" t="s">
        <v>51</v>
      </c>
      <c r="L3" s="60">
        <v>14800.32</v>
      </c>
      <c r="M3" s="60">
        <v>7560</v>
      </c>
      <c r="N3" s="39">
        <f>+MEDIAN(K3:M3)</f>
        <v>11180.16</v>
      </c>
    </row>
    <row r="4" spans="1:14" s="1" customFormat="1" ht="75">
      <c r="A4" s="20" t="s">
        <v>199</v>
      </c>
      <c r="B4" s="57" t="s">
        <v>201</v>
      </c>
      <c r="C4" s="40">
        <v>6000</v>
      </c>
      <c r="D4" s="37">
        <v>0.08</v>
      </c>
      <c r="E4" s="40">
        <f t="shared" ref="E4:E16" si="0">+C4*1.08</f>
        <v>6480</v>
      </c>
      <c r="F4" s="40">
        <v>7400.16</v>
      </c>
      <c r="G4" s="40"/>
      <c r="H4" s="39">
        <f t="shared" ref="H4:H16" si="1">+MEDIAN(E4:G4)</f>
        <v>6940.08</v>
      </c>
      <c r="I4" s="40" t="s">
        <v>51</v>
      </c>
      <c r="J4" s="37">
        <v>0.08</v>
      </c>
      <c r="K4" s="40" t="s">
        <v>51</v>
      </c>
      <c r="L4" s="63">
        <v>14800.32</v>
      </c>
      <c r="M4" s="63">
        <v>7020</v>
      </c>
      <c r="N4" s="39">
        <f t="shared" ref="N4:N16" si="2">+MEDIAN(K4:M4)</f>
        <v>10910.16</v>
      </c>
    </row>
    <row r="5" spans="1:14" ht="60">
      <c r="A5" s="19" t="s">
        <v>199</v>
      </c>
      <c r="B5" s="57" t="s">
        <v>202</v>
      </c>
      <c r="C5" s="40">
        <v>30000</v>
      </c>
      <c r="D5" s="37">
        <v>0.08</v>
      </c>
      <c r="E5" s="40">
        <f t="shared" si="0"/>
        <v>32400.000000000004</v>
      </c>
      <c r="F5" s="40">
        <v>35799.839999999997</v>
      </c>
      <c r="G5" s="40"/>
      <c r="H5" s="39">
        <f t="shared" si="1"/>
        <v>34099.919999999998</v>
      </c>
      <c r="I5" s="40">
        <v>35000</v>
      </c>
      <c r="J5" s="37">
        <v>0.08</v>
      </c>
      <c r="K5" s="40">
        <f t="shared" ref="K5:K16" si="3">+I5*1.08</f>
        <v>37800</v>
      </c>
      <c r="L5" s="60">
        <v>37600.199999999997</v>
      </c>
      <c r="M5" s="60">
        <v>41040</v>
      </c>
      <c r="N5" s="39">
        <f t="shared" si="2"/>
        <v>37800</v>
      </c>
    </row>
    <row r="6" spans="1:14" ht="60">
      <c r="A6" s="19" t="s">
        <v>199</v>
      </c>
      <c r="B6" s="57" t="s">
        <v>203</v>
      </c>
      <c r="C6" s="40">
        <v>150000</v>
      </c>
      <c r="D6" s="37">
        <v>0.08</v>
      </c>
      <c r="E6" s="40">
        <f t="shared" si="0"/>
        <v>162000</v>
      </c>
      <c r="F6" s="40">
        <v>169000.02</v>
      </c>
      <c r="G6" s="40"/>
      <c r="H6" s="39">
        <f t="shared" si="1"/>
        <v>165500.01</v>
      </c>
      <c r="I6" s="40">
        <v>200000</v>
      </c>
      <c r="J6" s="37">
        <v>0.08</v>
      </c>
      <c r="K6" s="40">
        <f t="shared" si="3"/>
        <v>216000</v>
      </c>
      <c r="L6" s="60">
        <v>194000.4</v>
      </c>
      <c r="M6" s="60">
        <v>162000</v>
      </c>
      <c r="N6" s="39">
        <f t="shared" si="2"/>
        <v>194000.4</v>
      </c>
    </row>
    <row r="7" spans="1:14">
      <c r="A7" s="19" t="s">
        <v>199</v>
      </c>
      <c r="B7" s="44" t="s">
        <v>204</v>
      </c>
      <c r="C7" s="40">
        <v>180000</v>
      </c>
      <c r="D7" s="37">
        <v>0.08</v>
      </c>
      <c r="E7" s="40">
        <f t="shared" si="0"/>
        <v>194400</v>
      </c>
      <c r="F7" s="40">
        <v>194999.94500000001</v>
      </c>
      <c r="G7" s="40"/>
      <c r="H7" s="39">
        <f t="shared" si="1"/>
        <v>194699.9725</v>
      </c>
      <c r="I7" s="40">
        <v>180000</v>
      </c>
      <c r="J7" s="37">
        <v>0.08</v>
      </c>
      <c r="K7" s="40">
        <f t="shared" si="3"/>
        <v>194400</v>
      </c>
      <c r="L7" s="60">
        <v>194999.94500000001</v>
      </c>
      <c r="M7" s="60">
        <v>162000</v>
      </c>
      <c r="N7" s="39">
        <f t="shared" si="2"/>
        <v>194400</v>
      </c>
    </row>
    <row r="8" spans="1:14">
      <c r="A8" s="19" t="s">
        <v>199</v>
      </c>
      <c r="B8" s="44" t="s">
        <v>205</v>
      </c>
      <c r="C8" s="40">
        <v>360000</v>
      </c>
      <c r="D8" s="37">
        <v>0.08</v>
      </c>
      <c r="E8" s="40">
        <f t="shared" si="0"/>
        <v>388800</v>
      </c>
      <c r="F8" s="40">
        <v>403900.28</v>
      </c>
      <c r="G8" s="40"/>
      <c r="H8" s="39">
        <f t="shared" si="1"/>
        <v>396350.14</v>
      </c>
      <c r="I8" s="40">
        <v>360000</v>
      </c>
      <c r="J8" s="37">
        <v>0.08</v>
      </c>
      <c r="K8" s="40">
        <f t="shared" si="3"/>
        <v>388800</v>
      </c>
      <c r="L8" s="60">
        <v>403900.28</v>
      </c>
      <c r="M8" s="60">
        <v>324000</v>
      </c>
      <c r="N8" s="39">
        <f t="shared" si="2"/>
        <v>388800</v>
      </c>
    </row>
    <row r="9" spans="1:14">
      <c r="A9" s="19" t="s">
        <v>199</v>
      </c>
      <c r="B9" s="44" t="s">
        <v>206</v>
      </c>
      <c r="C9" s="40">
        <v>45000</v>
      </c>
      <c r="D9" s="37">
        <v>0.08</v>
      </c>
      <c r="E9" s="40">
        <f t="shared" si="0"/>
        <v>48600</v>
      </c>
      <c r="F9" s="40">
        <v>50000.23</v>
      </c>
      <c r="G9" s="40"/>
      <c r="H9" s="39">
        <f t="shared" si="1"/>
        <v>49300.115000000005</v>
      </c>
      <c r="I9" s="40">
        <v>45000</v>
      </c>
      <c r="J9" s="37">
        <v>0.08</v>
      </c>
      <c r="K9" s="40">
        <f t="shared" si="3"/>
        <v>48600</v>
      </c>
      <c r="L9" s="60">
        <v>50000.23</v>
      </c>
      <c r="M9" s="60">
        <v>40500</v>
      </c>
      <c r="N9" s="39">
        <f t="shared" si="2"/>
        <v>48600</v>
      </c>
    </row>
    <row r="10" spans="1:14" ht="30">
      <c r="A10" s="19" t="s">
        <v>199</v>
      </c>
      <c r="B10" s="44" t="s">
        <v>207</v>
      </c>
      <c r="C10" s="40">
        <v>50000</v>
      </c>
      <c r="D10" s="37">
        <v>0.19</v>
      </c>
      <c r="E10" s="40">
        <f t="shared" si="0"/>
        <v>54000</v>
      </c>
      <c r="F10" s="40">
        <v>29999.9</v>
      </c>
      <c r="G10" s="40"/>
      <c r="H10" s="39">
        <f t="shared" si="1"/>
        <v>41999.95</v>
      </c>
      <c r="I10" s="40">
        <v>50000</v>
      </c>
      <c r="J10" s="37">
        <v>0.19</v>
      </c>
      <c r="K10" s="40">
        <f t="shared" si="3"/>
        <v>54000</v>
      </c>
      <c r="L10" s="60">
        <v>29999.9</v>
      </c>
      <c r="M10" s="60">
        <v>37800</v>
      </c>
      <c r="N10" s="39">
        <f t="shared" si="2"/>
        <v>37800</v>
      </c>
    </row>
    <row r="11" spans="1:14">
      <c r="A11" s="19" t="s">
        <v>199</v>
      </c>
      <c r="B11" s="57" t="s">
        <v>208</v>
      </c>
      <c r="C11" s="40">
        <v>250000</v>
      </c>
      <c r="D11" s="37">
        <v>0.19</v>
      </c>
      <c r="E11" s="40">
        <f t="shared" si="0"/>
        <v>270000</v>
      </c>
      <c r="F11" s="40">
        <v>186800.25</v>
      </c>
      <c r="G11" s="40"/>
      <c r="H11" s="39">
        <f t="shared" si="1"/>
        <v>228400.125</v>
      </c>
      <c r="I11" s="40">
        <v>250000</v>
      </c>
      <c r="J11" s="37">
        <v>0.19</v>
      </c>
      <c r="K11" s="40">
        <f t="shared" si="3"/>
        <v>270000</v>
      </c>
      <c r="L11" s="60">
        <v>186800.25</v>
      </c>
      <c r="M11" s="60">
        <v>129600</v>
      </c>
      <c r="N11" s="39">
        <f t="shared" si="2"/>
        <v>186800.25</v>
      </c>
    </row>
    <row r="12" spans="1:14" ht="30">
      <c r="A12" s="19" t="s">
        <v>199</v>
      </c>
      <c r="B12" s="57" t="s">
        <v>209</v>
      </c>
      <c r="C12" s="40">
        <v>25000</v>
      </c>
      <c r="D12" s="37">
        <v>0.19</v>
      </c>
      <c r="E12" s="40">
        <f t="shared" si="0"/>
        <v>27000</v>
      </c>
      <c r="F12" s="40">
        <v>16499.945</v>
      </c>
      <c r="G12" s="40"/>
      <c r="H12" s="39">
        <f t="shared" si="1"/>
        <v>21749.9725</v>
      </c>
      <c r="I12" s="40">
        <v>25000</v>
      </c>
      <c r="J12" s="37">
        <v>0.19</v>
      </c>
      <c r="K12" s="40">
        <f t="shared" si="3"/>
        <v>27000</v>
      </c>
      <c r="L12" s="60">
        <v>16499.945</v>
      </c>
      <c r="M12" s="60">
        <v>21600</v>
      </c>
      <c r="N12" s="39">
        <f t="shared" si="2"/>
        <v>21600</v>
      </c>
    </row>
    <row r="13" spans="1:14" ht="30">
      <c r="A13" s="19" t="s">
        <v>199</v>
      </c>
      <c r="B13" s="57" t="s">
        <v>210</v>
      </c>
      <c r="C13" s="40">
        <v>30000</v>
      </c>
      <c r="D13" s="37">
        <v>0.19</v>
      </c>
      <c r="E13" s="40">
        <f t="shared" si="0"/>
        <v>32400.000000000004</v>
      </c>
      <c r="F13" s="40">
        <v>16499.945</v>
      </c>
      <c r="G13" s="40"/>
      <c r="H13" s="39">
        <f t="shared" si="1"/>
        <v>24449.972500000003</v>
      </c>
      <c r="I13" s="40">
        <v>30000</v>
      </c>
      <c r="J13" s="37">
        <v>0.19</v>
      </c>
      <c r="K13" s="40">
        <f t="shared" si="3"/>
        <v>32400.000000000004</v>
      </c>
      <c r="L13" s="60">
        <v>16499.945</v>
      </c>
      <c r="M13" s="60">
        <v>27000</v>
      </c>
      <c r="N13" s="39">
        <f t="shared" si="2"/>
        <v>27000</v>
      </c>
    </row>
    <row r="14" spans="1:14">
      <c r="A14" s="19" t="s">
        <v>199</v>
      </c>
      <c r="B14" s="57" t="s">
        <v>211</v>
      </c>
      <c r="C14" s="40">
        <v>12000</v>
      </c>
      <c r="D14" s="37">
        <v>0.19</v>
      </c>
      <c r="E14" s="40">
        <f t="shared" si="0"/>
        <v>12960</v>
      </c>
      <c r="F14" s="40">
        <v>16499.945</v>
      </c>
      <c r="G14" s="40"/>
      <c r="H14" s="39">
        <f t="shared" si="1"/>
        <v>14729.9725</v>
      </c>
      <c r="I14" s="40">
        <v>12000</v>
      </c>
      <c r="J14" s="37">
        <v>0.19</v>
      </c>
      <c r="K14" s="40">
        <f t="shared" si="3"/>
        <v>12960</v>
      </c>
      <c r="L14" s="60">
        <v>16499.945</v>
      </c>
      <c r="M14" s="60">
        <v>9720</v>
      </c>
      <c r="N14" s="39">
        <f t="shared" si="2"/>
        <v>12960</v>
      </c>
    </row>
    <row r="15" spans="1:14">
      <c r="A15" s="19" t="s">
        <v>199</v>
      </c>
      <c r="B15" s="57" t="s">
        <v>212</v>
      </c>
      <c r="C15" s="40">
        <v>30000</v>
      </c>
      <c r="D15" s="37">
        <v>0.19</v>
      </c>
      <c r="E15" s="40">
        <f t="shared" si="0"/>
        <v>32400.000000000004</v>
      </c>
      <c r="F15" s="40">
        <v>31299.974999999999</v>
      </c>
      <c r="G15" s="40"/>
      <c r="H15" s="39">
        <f t="shared" si="1"/>
        <v>31849.987500000003</v>
      </c>
      <c r="I15" s="40">
        <v>30000</v>
      </c>
      <c r="J15" s="37">
        <v>0.19</v>
      </c>
      <c r="K15" s="40">
        <f t="shared" si="3"/>
        <v>32400.000000000004</v>
      </c>
      <c r="L15" s="60">
        <v>31299.974999999999</v>
      </c>
      <c r="M15" s="60">
        <v>0</v>
      </c>
      <c r="N15" s="39">
        <f t="shared" si="2"/>
        <v>31299.974999999999</v>
      </c>
    </row>
    <row r="16" spans="1:14" ht="30">
      <c r="A16" s="19" t="s">
        <v>199</v>
      </c>
      <c r="B16" s="57" t="s">
        <v>213</v>
      </c>
      <c r="C16" s="40">
        <v>30000</v>
      </c>
      <c r="D16" s="37">
        <v>0.19</v>
      </c>
      <c r="E16" s="40">
        <f t="shared" si="0"/>
        <v>32400.000000000004</v>
      </c>
      <c r="F16" s="40">
        <v>25700.43</v>
      </c>
      <c r="G16" s="40"/>
      <c r="H16" s="39">
        <f t="shared" si="1"/>
        <v>29050.215000000004</v>
      </c>
      <c r="I16" s="40">
        <v>30000</v>
      </c>
      <c r="J16" s="37">
        <v>0.19</v>
      </c>
      <c r="K16" s="40">
        <f t="shared" si="3"/>
        <v>32400.000000000004</v>
      </c>
      <c r="L16" s="60">
        <v>25700.43</v>
      </c>
      <c r="M16" s="60">
        <v>21600</v>
      </c>
      <c r="N16" s="39">
        <f t="shared" si="2"/>
        <v>25700.43</v>
      </c>
    </row>
  </sheetData>
  <mergeCells count="4">
    <mergeCell ref="C1:E1"/>
    <mergeCell ref="I1:K1"/>
    <mergeCell ref="B1:B2"/>
    <mergeCell ref="A1:A2"/>
  </mergeCell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D7B0C64E77F64B88D164F77CD540CE" ma:contentTypeVersion="20" ma:contentTypeDescription="Crear nuevo documento." ma:contentTypeScope="" ma:versionID="f22ab56560a15c0ba4aba876388c1583">
  <xsd:schema xmlns:xsd="http://www.w3.org/2001/XMLSchema" xmlns:xs="http://www.w3.org/2001/XMLSchema" xmlns:p="http://schemas.microsoft.com/office/2006/metadata/properties" xmlns:ns2="e817aef0-ee18-43df-8fb6-a8e286a8ac2b" xmlns:ns3="0492cccb-6647-486e-854d-ea79f74918b5" targetNamespace="http://schemas.microsoft.com/office/2006/metadata/properties" ma:root="true" ma:fieldsID="e4b1af4c54803d4c548f05beca51ed7d" ns2:_="" ns3:_="">
    <xsd:import namespace="e817aef0-ee18-43df-8fb6-a8e286a8ac2b"/>
    <xsd:import namespace="0492cccb-6647-486e-854d-ea79f74918b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17aef0-ee18-43df-8fb6-a8e286a8ac2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5382044-7230-4f75-b797-8f0bd9ca3faa}" ma:internalName="TaxCatchAll" ma:showField="CatchAllData" ma:web="e817aef0-ee18-43df-8fb6-a8e286a8ac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2cccb-6647-486e-854d-ea79f74918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eb351a72-6cb8-40ec-9f39-63015bd5f1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92cccb-6647-486e-854d-ea79f74918b5">
      <Terms xmlns="http://schemas.microsoft.com/office/infopath/2007/PartnerControls"/>
    </lcf76f155ced4ddcb4097134ff3c332f>
    <TaxCatchAll xmlns="e817aef0-ee18-43df-8fb6-a8e286a8ac2b" xsi:nil="true"/>
  </documentManagement>
</p:properties>
</file>

<file path=customXml/itemProps1.xml><?xml version="1.0" encoding="utf-8"?>
<ds:datastoreItem xmlns:ds="http://schemas.openxmlformats.org/officeDocument/2006/customXml" ds:itemID="{124C23A6-6E4E-4D56-92D7-ABDA5A00B183}"/>
</file>

<file path=customXml/itemProps2.xml><?xml version="1.0" encoding="utf-8"?>
<ds:datastoreItem xmlns:ds="http://schemas.openxmlformats.org/officeDocument/2006/customXml" ds:itemID="{62085F8E-26C0-44FA-8136-576C5AF4BC7B}"/>
</file>

<file path=customXml/itemProps3.xml><?xml version="1.0" encoding="utf-8"?>
<ds:datastoreItem xmlns:ds="http://schemas.openxmlformats.org/officeDocument/2006/customXml" ds:itemID="{5D546EFA-A12C-4880-9A4B-27F013118D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Pelaez Giraldo</dc:creator>
  <cp:keywords/>
  <dc:description/>
  <cp:lastModifiedBy>Luis Felipe Sepulveda Vargas</cp:lastModifiedBy>
  <cp:revision/>
  <dcterms:created xsi:type="dcterms:W3CDTF">2026-02-27T20:04:12Z</dcterms:created>
  <dcterms:modified xsi:type="dcterms:W3CDTF">2026-03-09T18:02:50Z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0x01010009D7B0C64E77F64B88D164F77CD540CE</vt:lpwstr>
  </property>
  <property fmtid="{D5CDD505-2E9C-101B-9397-08002B2CF9AE}" pid="3" name="MediaServiceImageTags">
    <vt:lpwstr/>
  </property>
</Properties>
</file>