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activaparquesyeventos-my.sharepoint.com/personal/luis_sepulveda_activa_com_co/Documents/ANEXOS LC003 2025/"/>
    </mc:Choice>
  </mc:AlternateContent>
  <xr:revisionPtr revIDLastSave="0" documentId="8_{DE963430-1021-475C-8CEA-30D70FBB9E56}" xr6:coauthVersionLast="47" xr6:coauthVersionMax="47" xr10:uidLastSave="{00000000-0000-0000-0000-000000000000}"/>
  <bookViews>
    <workbookView xWindow="28680" yWindow="-120" windowWidth="29040" windowHeight="15720" firstSheet="1" xr2:uid="{00000000-000D-0000-FFFF-FFFF00000000}"/>
  </bookViews>
  <sheets>
    <sheet name="Matriz de Riesgos" sheetId="1" r:id="rId1"/>
    <sheet name="Resumen Ejecutivo" sheetId="2" r:id="rId2"/>
  </sheets>
  <definedNames>
    <definedName name="_xlnm._FilterDatabase" localSheetId="0" hidden="1">'Matriz de Riesgos'!$A$5:$L$35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2" l="1"/>
  <c r="B13" i="2"/>
  <c r="E13" i="2"/>
  <c r="D13" i="2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</calcChain>
</file>

<file path=xl/sharedStrings.xml><?xml version="1.0" encoding="utf-8"?>
<sst xmlns="http://schemas.openxmlformats.org/spreadsheetml/2006/main" count="348" uniqueCount="206">
  <si>
    <t xml:space="preserve">Contrato Joint Venture / Riesgo Compartido – Plazo estimado 30 años  | Empresa de Parques y Eventos de Antioquia-  ACTIVA y Aliado Estrategico </t>
  </si>
  <si>
    <t>Escala: Probabilidad (1=Raro | 2=Improbable | 3=Posible | 4=Probable | 5=Casi Seguro)   •   Impacto (1=Insignificante | 2=Menor | 3=Moderado | 4=Mayor | 5=Catastrófico)   •   Nivel = P × I</t>
  </si>
  <si>
    <t>≥15  ALTO</t>
  </si>
  <si>
    <t>8-14 MEDIO</t>
  </si>
  <si>
    <t>4-7  BAJO</t>
  </si>
  <si>
    <t>1-3  MUY BAJO</t>
  </si>
  <si>
    <t>#</t>
  </si>
  <si>
    <t>CATEGORÍA</t>
  </si>
  <si>
    <t>RIESGO IDENTIFICADO</t>
  </si>
  <si>
    <t>DESCRIPCIÓN / CAUSA</t>
  </si>
  <si>
    <t>ETAPA DEL
PROYECTO</t>
  </si>
  <si>
    <t>PROB.
(1-5)</t>
  </si>
  <si>
    <t>IMPACTO
(1-5)</t>
  </si>
  <si>
    <t>NIVEL
(P×I)</t>
  </si>
  <si>
    <t>NIVEL
CUALITATIVO</t>
  </si>
  <si>
    <t>MEDIDAS DE MITIGACIÓN</t>
  </si>
  <si>
    <t>RESPONSABLE
PRINCIPAL</t>
  </si>
  <si>
    <t>ASIGNACIÓN
CONTRACTUAL</t>
  </si>
  <si>
    <t>1</t>
  </si>
  <si>
    <t>Jurídico y Contractual</t>
  </si>
  <si>
    <t>Cambio normativo o regulatorio</t>
  </si>
  <si>
    <t>Modificación de leyes incluyendo entre otras:  urbanísticas, ambientales, tributarias o de servicios públicos durante los 30 años</t>
  </si>
  <si>
    <t>Todo el ciclo</t>
  </si>
  <si>
    <t>MEDIO</t>
  </si>
  <si>
    <t>Cláusula de revisión del precio y/o de equilibrio económico; indexación normativa en el contrato; asesoría jurídica permanente</t>
  </si>
  <si>
    <t xml:space="preserve">ACTIVA </t>
  </si>
  <si>
    <t>Compartido (60% Entidad Pública)</t>
  </si>
  <si>
    <t>2</t>
  </si>
  <si>
    <t>Riesgo de incumplimiento contractual del aliado</t>
  </si>
  <si>
    <t>El aliado estratégico incumple obligaciones de inversión, operación o mantenimiento</t>
  </si>
  <si>
    <t>Operación y Mantenimiento</t>
  </si>
  <si>
    <t>ALTO</t>
  </si>
  <si>
    <t>Garantías bancarias; pólizas de cumplimiento; mecanismos de terminación anticipada; interventoría independiente</t>
  </si>
  <si>
    <t>Aliado Estratégico (100%)</t>
  </si>
  <si>
    <t>3</t>
  </si>
  <si>
    <t>Controversias en interpretación del contrato JV</t>
  </si>
  <si>
    <t>Disputas sobre alcance de obligaciones, reparto de utilidades o modificaciones unilaterales</t>
  </si>
  <si>
    <t>Cláusula compromisoria; centro de arbitraje; comité de gestión conjunto; protocolo de disputas</t>
  </si>
  <si>
    <t>Ambas Partes</t>
  </si>
  <si>
    <t>Compartido (50/50)</t>
  </si>
  <si>
    <t>4</t>
  </si>
  <si>
    <t>Nulidad o impugnación del contrato</t>
  </si>
  <si>
    <t>Acciones legales de terceros o de entes de control que cuestionen la validez del acuerdo</t>
  </si>
  <si>
    <t>Estructuración y Adjudicación</t>
  </si>
  <si>
    <t>Estructuración jurídica sólida; consulta previa a CGR y Contraloría Departamental; publicidad del proceso</t>
  </si>
  <si>
    <t>Entidad Pública (80%)</t>
  </si>
  <si>
    <t>5</t>
  </si>
  <si>
    <t>Riesgo de responsabilidad fiscal y disciplinaria</t>
  </si>
  <si>
    <t>Hallazgos de entes de control por inadecuada estructuración o ejecución del negocio</t>
  </si>
  <si>
    <t>Estricta documentación; interventoría; informes periódicos a CGR; auditorías internas</t>
  </si>
  <si>
    <t>Entidad Pública (100%)</t>
  </si>
  <si>
    <t>6</t>
  </si>
  <si>
    <t>Financiero y Económico</t>
  </si>
  <si>
    <t>Insuficiencia de ingresos comerciales</t>
  </si>
  <si>
    <t>Los ingresos por operación comercial (restaurantes, eventos, servicios) no alcanzan el punto de equilibrio</t>
  </si>
  <si>
    <t>Operación</t>
  </si>
  <si>
    <t>Estudio de mercado previo; plan de negocios exigente; cláusulas de ingresos mínimos garantizados; revisión cada 5 años</t>
  </si>
  <si>
    <t>Aliado Estratégico</t>
  </si>
  <si>
    <t>7</t>
  </si>
  <si>
    <t>Inflación y devaluación de la moneda</t>
  </si>
  <si>
    <t>Incremento sostenido de costos operativos por inflación superior a la proyectada</t>
  </si>
  <si>
    <t>Indexación de tarifas al IPC/IPP; revisión quinquenal del modelo financiero; coberturas cambiarias</t>
  </si>
  <si>
    <t>8</t>
  </si>
  <si>
    <t>Variación en tasas de interés</t>
  </si>
  <si>
    <t>Incremento de tasas afecta financiamiento de inversiones y rentabilidad del proyecto</t>
  </si>
  <si>
    <t>Construcción y Operación</t>
  </si>
  <si>
    <t>Estructuración con deuda a tasa fija; límites de apalancamiento contractuales; reserva de contingencia financiera</t>
  </si>
  <si>
    <t>ACTIVA/Aliado Estratégico</t>
  </si>
  <si>
    <t>Aliado Estratégico (70%)</t>
  </si>
  <si>
    <t>9</t>
  </si>
  <si>
    <t>Incumplimiento de metas de retorno al inversionista</t>
  </si>
  <si>
    <t>TIR del proyecto inferior a la proyectada, generando conflictos sobre continuidad</t>
  </si>
  <si>
    <t>Modelo financiero con sensibilidades; cláusula de revisión del precio del contrato y/o de equilibrio económico; auditoría financiera anual</t>
  </si>
  <si>
    <t>10</t>
  </si>
  <si>
    <t>Riesgo tributario (cambios en régimen fiscal)</t>
  </si>
  <si>
    <t>Reformas tributarias que alteren la carga fiscal del proyecto (IVA, impuesto predial, industria y comercio)</t>
  </si>
  <si>
    <t>Cláusula de estabilidad tributaria; exenciones negociadas con ACTIVA; provisiones fiscales</t>
  </si>
  <si>
    <t>ACTIVA / Aliado</t>
  </si>
  <si>
    <t>11</t>
  </si>
  <si>
    <t>Operativo y Técnico</t>
  </si>
  <si>
    <t>Deterioro de infraestructura por mantenimiento insuficiente</t>
  </si>
  <si>
    <t>Falta de recursos o negligencia en mantenimiento preventivo y correctivo a largo plazo</t>
  </si>
  <si>
    <t>Mantenimiento</t>
  </si>
  <si>
    <t>Plan de mantenimiento obligatorio con estándares mínimos; fondo de reserva para mantenimiento; inspecciones periódicas</t>
  </si>
  <si>
    <t>12</t>
  </si>
  <si>
    <t>Fallas en sistemas de tecnología e información</t>
  </si>
  <si>
    <t>Obsolescencia o fallas en sistemas de control, seguridad, ticketing y gestión del parque</t>
  </si>
  <si>
    <t>Contratos de mantenimiento TI; plan de continuidad del negocio; renovación tecnológica cada 7 años</t>
  </si>
  <si>
    <t xml:space="preserve"> Aliado Estratégico</t>
  </si>
  <si>
    <t>Aliado Estratégico (80%)</t>
  </si>
  <si>
    <t>13</t>
  </si>
  <si>
    <t>Accidentes o siniestros en las instalaciones</t>
  </si>
  <si>
    <t>Lesiones a visitantes, empleados o daños materiales por fallas en instalaciones o actividades recreativas</t>
  </si>
  <si>
    <t>Póliza todo riesgo; protocolos de seguridad; señalización; plan de emergencias; certificaciones ICONTEC</t>
  </si>
  <si>
    <t>14</t>
  </si>
  <si>
    <t>Insuficiencia o fallas en redes de servicios públicos (agua, energía, alcantarillado)</t>
  </si>
  <si>
    <t>Interrupción o inadecuada prestación de acueducto, energía eléctrica o alcantarillado afecta operación del parque</t>
  </si>
  <si>
    <t>Diagnóstico previo de redes EPM; plan de contingencia con generadores y cisternas; coordinación con EPM desde estructuración</t>
  </si>
  <si>
    <t xml:space="preserve">ACTIVA  </t>
  </si>
  <si>
    <t>Compartido (70% Entidad Pública)</t>
  </si>
  <si>
    <t>15</t>
  </si>
  <si>
    <t>Capacidad insuficiente de redes para demanda proyectada</t>
  </si>
  <si>
    <t>Las redes existentes no soportan la demanda de agua o energía de las nuevas operaciones comerciales</t>
  </si>
  <si>
    <t>Construcción</t>
  </si>
  <si>
    <t>Cálculo de capacidad real de las redes instaladas y contraste con la demanda de la nueva operación, compromisos de refuerzo de infraestructura con EPM; inversión compartida</t>
  </si>
  <si>
    <t xml:space="preserve">ACTIVA / Aliado </t>
  </si>
  <si>
    <t>16</t>
  </si>
  <si>
    <t>Riesgo de incendio o desastre natural</t>
  </si>
  <si>
    <t>Incendios forestales en zonas verdes, inundaciones o deslizamientos que afecten la infraestructura</t>
  </si>
  <si>
    <t>Póliza de daños catastróficos; plan de gestión del riesgo; faja cortafuegos; sistema de alerta temprana DAGRD</t>
  </si>
  <si>
    <t>17</t>
  </si>
  <si>
    <t>Operación Comercial</t>
  </si>
  <si>
    <t>Baja afluencia de visitantes</t>
  </si>
  <si>
    <t>Demanda real de visitantes y usuarios inferior a la proyectada en el modelo de negocio</t>
  </si>
  <si>
    <t xml:space="preserve">ALTO </t>
  </si>
  <si>
    <t>Programa de marketing y comunicación; alianzas con operadores turísticos; programación permanente de eventos</t>
  </si>
  <si>
    <t>18</t>
  </si>
  <si>
    <t>Competencia de otros parques o espacios recreativos</t>
  </si>
  <si>
    <t>Apertura de nuevos equipamientos recreativos en el AMVA que compitan por la demanda</t>
  </si>
  <si>
    <t>Diferenciación de oferta; exclusividades negociadas; revisión del modelo financiero si penetración supera 20%</t>
  </si>
  <si>
    <t>19</t>
  </si>
  <si>
    <t>Incumplimiento de concesionarios o subarrendatarios</t>
  </si>
  <si>
    <t>Los operadores comerciales dentro del parque incumplen contratos de arrendamiento o estándares de calidad</t>
  </si>
  <si>
    <t>Selección rigurosa de concesionarios; garantías de arrendamiento; protocolos de terminación anticipada</t>
  </si>
  <si>
    <t>20</t>
  </si>
  <si>
    <t>Riesgo reputacional por quejas de usuarios</t>
  </si>
  <si>
    <t xml:space="preserve">Mala gestión de servicio al cliente genera afectación a la imagen del Parque y de las partes </t>
  </si>
  <si>
    <t>Sistema de PQRS; indicadores de satisfacción; comité de calidad; auditorías de experiencia usuario</t>
  </si>
  <si>
    <t>Compartido (40% Entidad Pública)</t>
  </si>
  <si>
    <t>21</t>
  </si>
  <si>
    <t>Social, Ambiental y Reputacional</t>
  </si>
  <si>
    <t>Conflictos con comunidades aledañas</t>
  </si>
  <si>
    <t>Oposición de vecinos al modelo de operación comercial, ruido, tráfico o cambios en el entorno urbano</t>
  </si>
  <si>
    <t>Proceso de socialización y participación comunitaria; mesas de diálogo; plan de beneficios para la comunidad</t>
  </si>
  <si>
    <t>Ambas partes</t>
  </si>
  <si>
    <t>22</t>
  </si>
  <si>
    <t>Daño ambiental a ecosistemas del parque</t>
  </si>
  <si>
    <t>Afectación a zonas verdes, fauna, flora o cuerpos de agua por actividades comerciales o construcción</t>
  </si>
  <si>
    <t>Seguimiento a los permisos ambientales y/o EIA; plan de manejo ambiental; monitoreo semestral; compensación ecológica</t>
  </si>
  <si>
    <t>23</t>
  </si>
  <si>
    <t>Riesgo de imagen de la Administración Departamental</t>
  </si>
  <si>
    <t>Percepción ciudadana negativa sobre la privatización o comercialización de espacio público</t>
  </si>
  <si>
    <t>Estructuración y Operación</t>
  </si>
  <si>
    <t>Estrategia de comunicación pública; enfoque de bien común; rendición de cuentas anual; acceso público garantizado</t>
  </si>
  <si>
    <t>24</t>
  </si>
  <si>
    <t>Cambio climático e impacto en operación</t>
  </si>
  <si>
    <t>Variabilidad climática extrema (sequías, lluvias intensas) que afecte la afluencia y zonas verdes</t>
  </si>
  <si>
    <t>Plan de adaptación climática; infraestructura resistente; diversificación de actividades bajo techo</t>
  </si>
  <si>
    <t>25</t>
  </si>
  <si>
    <t>Orden Público</t>
  </si>
  <si>
    <t>Inseguridad y criminalidad en el entorno del parque</t>
  </si>
  <si>
    <t>Presencia de actores criminales, hurtos, microtráfico o violencia que desincentive la visita</t>
  </si>
  <si>
    <t>Coordinación con Secretaría de Seguridad; vigilancia privada; cámaras; iluminación; patrullaje de la Policía</t>
  </si>
  <si>
    <t>26</t>
  </si>
  <si>
    <t>Protestas, paros o bloqueos que suspendan operaciones</t>
  </si>
  <si>
    <t>Movilizaciones sociales o huelgas que impidan el acceso o la operación del parque</t>
  </si>
  <si>
    <t>Cláusula de fuerza mayor; plan de contingencia operativo; diálogo preventivo con líderes comunitarios</t>
  </si>
  <si>
    <t>27</t>
  </si>
  <si>
    <t>Amenazas o extorsión a operadores</t>
  </si>
  <si>
    <t>Grupos al margen de la ley que ejerzan presión sobre concesionarios o personal del parque</t>
  </si>
  <si>
    <t>Protocolo de denuncia confidencial; coordinación con Fiscalía; medidas de protección al personal</t>
  </si>
  <si>
    <t>28</t>
  </si>
  <si>
    <t>Redes de Servicios Públicos</t>
  </si>
  <si>
    <t>Interferencia con redes subterráneas durante construcción</t>
  </si>
  <si>
    <t>Hallazgo de redes no registradas de gas, fibra óptica, alcantarillado durante obras de adecuación</t>
  </si>
  <si>
    <t>Diagnóstico de redes (GPR); coordinación con EPM y ETB; seguros de interferencia; protocolo de obras</t>
  </si>
  <si>
    <t xml:space="preserve">Aliado Estratégico </t>
  </si>
  <si>
    <t>Compartido (60% Aliado)</t>
  </si>
  <si>
    <t>29</t>
  </si>
  <si>
    <t>Cortes prolongados de energía eléctrica</t>
  </si>
  <si>
    <t>Interrupciones del servicio de energía por fallas en la red EPM que afecten la operación del parque</t>
  </si>
  <si>
    <t>Planta generadora de respaldo; UPS para sistemas críticos; acuerdo de nivel de servicio con EPM</t>
  </si>
  <si>
    <t>30</t>
  </si>
  <si>
    <t>Desabastecimiento o contaminación del agua</t>
  </si>
  <si>
    <t>Eventos de desabastecimiento o mala calidad del agua potable que afecten servicios de alimentación e higiene</t>
  </si>
  <si>
    <t>Tanques de almacenamiento; sistema de tratamiento propio; acuerdo con EPM; plan de contingencia hídrica</t>
  </si>
  <si>
    <t xml:space="preserve">Ambas partes </t>
  </si>
  <si>
    <t>Interupciones de servicios públicos por la operación y/o mantenimiento redes humedas y secas</t>
  </si>
  <si>
    <t>Eventos de reparacion o mantenimiento en las redes primarias que se encuentran principalmente bajo el parque actualmente</t>
  </si>
  <si>
    <t>Tanques de almacenamiento; plan de contingencia hídrica y electricsa</t>
  </si>
  <si>
    <t>Diseño</t>
  </si>
  <si>
    <t>Sobrecostos derivados de los ajustes a los estudios y diseños</t>
  </si>
  <si>
    <t>Eventos donde los ajustes o los nuevos diseños realizados por el aliado generen mayores costos a los previstos en las etapas precontractuales</t>
  </si>
  <si>
    <t xml:space="preserve">Seguimiento y vigilancia estricta al cumplimiento de la normativa, especificaciones y la correcta ejecución de nuevos estudios y diseños que sean elaborados por el Aliado </t>
  </si>
  <si>
    <t>Aliado Estratégico salvo que estas sean generadas por decisiones de la entidad pública</t>
  </si>
  <si>
    <t xml:space="preserve">Sobrecostos derivados de mayores cantidades de obra y/o por la variación de precios de los insumos (incluyendo mano de obra y servicios). </t>
  </si>
  <si>
    <t>Eventos donde la necesidad real detectada en obra genere mayores costos a los previstos en las etapas precontractuales</t>
  </si>
  <si>
    <t>Seguimiento constante de la ejecución de obra que permita detectar anomalías en su ejecución de forma temprana.</t>
  </si>
  <si>
    <t>Sobrecostos derivados de mayores plazos de obra</t>
  </si>
  <si>
    <t>Eventos donde la necesidad real detectada en obra genere mayores plazos a los previstos en las etapas precontractuales</t>
  </si>
  <si>
    <t>Seguimiento constante de los cronogramas de obra que permita detectar anomalías en su ejecución de forma temprana.</t>
  </si>
  <si>
    <t xml:space="preserve">Fuerza mayor </t>
  </si>
  <si>
    <t xml:space="preserve">Eventos  asegurables </t>
  </si>
  <si>
    <t>Los efectos favorables y/o desfavorables
derivados del riesgo de Fuerza Mayor por eventos
asegurables climatológicos: terremoto,
inundaciones, heladas, etc.; accidentes:
incendios, vandalismo, colisiones o asociados a
fallas en las atracciones; sociales: huelgas,
motín, asonada, conmoción civil y/o popular,
actos malintencionados de terceros, actos
terroristas y terrorismo.</t>
  </si>
  <si>
    <t xml:space="preserve"> Constitutución de las garantías pertinentes para el cubrimiento de estos riesgos. 
</t>
  </si>
  <si>
    <t xml:space="preserve">Aliado estrategico </t>
  </si>
  <si>
    <t xml:space="preserve">Eventos no asegurables </t>
  </si>
  <si>
    <t>Los efectos favorables y/o desfavorables
derivados del riesgo de Fuerza Mayor no
asegurable o producto de medidas o decisiones
adoptadas por las autoridades distritales y/o
regionales y/o nacionales que imposibiliten o
limiten el aprovechamiento económico y/o
comercial, limitado al daño emergente, tales
cómo, pero sin limitarse, a conflicto bélico:
guerras, golpes de estado, revolución,
conspiración y actos de guerrilla, actos de
terrorismo y Fuerza Mayor por interferencia de
hallazgos arqueológicos y/o antropológicos.</t>
  </si>
  <si>
    <t>Aplicación de planes de contigencias de conformidad con las normativas actuales sobre mitigación de riesgos y acompañamiento de los entes responsables encargados de la gestión de riesgos del municipio. Esquema de revisión del precio del contrato y/o de equilibrio económico</t>
  </si>
  <si>
    <t>ACTIVA</t>
  </si>
  <si>
    <t>RESUMEN EJECUTIVO – MATRIZ DE RIESGOS</t>
  </si>
  <si>
    <t>TOTAL RIESGOS</t>
  </si>
  <si>
    <t>BAJO / MUY BAJO</t>
  </si>
  <si>
    <t xml:space="preserve">Construcción </t>
  </si>
  <si>
    <t>TOTAL</t>
  </si>
  <si>
    <t>MATRIZ DE RIESGOS PREVISIBLES – PARQUE METROPOLITANO Y CENTRO DE EVENTOS TULIO OSPINA IA003-2026 PRECALIFICACION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</si>
</sst>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sz val="9"/>
      <color rgb="FF555555"/>
      <name val="Arial"/>
    </font>
    <font>
      <b/>
      <sz val="9"/>
      <color rgb="FF922B21"/>
      <name val="Arial"/>
    </font>
    <font>
      <b/>
      <sz val="9"/>
      <color rgb="FF784212"/>
      <name val="Arial"/>
    </font>
    <font>
      <b/>
      <sz val="9"/>
      <color rgb="FF1E8449"/>
      <name val="Arial"/>
    </font>
    <font>
      <b/>
      <sz val="9"/>
      <color rgb="FF145A32"/>
      <name val="Arial"/>
    </font>
    <font>
      <b/>
      <sz val="9"/>
      <color rgb="FFFFFFFF"/>
      <name val="Arial"/>
    </font>
    <font>
      <sz val="9"/>
      <name val="Arial"/>
    </font>
    <font>
      <b/>
      <sz val="9"/>
      <color rgb="FF1A5276"/>
      <name val="Arial"/>
    </font>
    <font>
      <b/>
      <sz val="9"/>
      <name val="Arial"/>
    </font>
    <font>
      <b/>
      <sz val="11"/>
      <color rgb="FF1B3A5C"/>
      <name val="Arial"/>
    </font>
    <font>
      <b/>
      <sz val="11"/>
      <name val="Arial"/>
    </font>
    <font>
      <i/>
      <sz val="8"/>
      <name val="Arial"/>
    </font>
    <font>
      <b/>
      <sz val="9"/>
      <color rgb="FF6C3483"/>
      <name val="Arial"/>
    </font>
    <font>
      <b/>
      <sz val="9"/>
      <color rgb="FF117A65"/>
      <name val="Arial"/>
    </font>
    <font>
      <b/>
      <sz val="9"/>
      <color rgb="FF1B4F72"/>
      <name val="Arial"/>
    </font>
    <font>
      <b/>
      <sz val="13"/>
      <color rgb="FFFFFFFF"/>
      <name val="Arial"/>
    </font>
    <font>
      <sz val="9"/>
      <color rgb="FF000000"/>
      <name val="Arial"/>
    </font>
    <font>
      <b/>
      <sz val="10"/>
      <color rgb="FFFFFFFF"/>
      <name val="Arial"/>
    </font>
    <font>
      <i/>
      <sz val="8"/>
      <name val="Arial"/>
      <family val="2"/>
    </font>
    <font>
      <sz val="9"/>
      <name val="Arial"/>
      <family val="2"/>
    </font>
    <font>
      <b/>
      <sz val="11"/>
      <color theme="9" tint="-0.499984740745262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b/>
      <sz val="9"/>
      <color rgb="FF922B21"/>
      <name val="Arial"/>
      <family val="2"/>
    </font>
    <font>
      <i/>
      <sz val="10"/>
      <color rgb="FF1B3A5C"/>
      <name val="Arial"/>
      <family val="2"/>
    </font>
    <font>
      <b/>
      <sz val="9"/>
      <color rgb="FF784212"/>
      <name val="Arial"/>
      <family val="2"/>
    </font>
    <font>
      <b/>
      <sz val="11"/>
      <color theme="2" tint="-0.89999084444715716"/>
      <name val="Calibri"/>
      <family val="2"/>
      <scheme val="minor"/>
    </font>
    <font>
      <sz val="9"/>
      <color theme="1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1B3A5C"/>
      </patternFill>
    </fill>
    <fill>
      <patternFill patternType="solid">
        <fgColor rgb="FFD6E4F0"/>
      </patternFill>
    </fill>
    <fill>
      <patternFill patternType="solid">
        <fgColor rgb="FFF2F2F2"/>
      </patternFill>
    </fill>
    <fill>
      <patternFill patternType="solid">
        <fgColor rgb="FFF1948A"/>
      </patternFill>
    </fill>
    <fill>
      <patternFill patternType="solid">
        <fgColor rgb="FFFAD7A0"/>
      </patternFill>
    </fill>
    <fill>
      <patternFill patternType="solid">
        <fgColor rgb="FFA9DFBF"/>
      </patternFill>
    </fill>
    <fill>
      <patternFill patternType="solid">
        <fgColor rgb="FFD5F5E3"/>
      </patternFill>
    </fill>
    <fill>
      <patternFill patternType="solid">
        <fgColor rgb="FF2E6DA4"/>
      </patternFill>
    </fill>
    <fill>
      <patternFill patternType="solid">
        <fgColor rgb="FFEBF5FB"/>
      </patternFill>
    </fill>
    <fill>
      <patternFill patternType="solid">
        <fgColor rgb="FFFDF5DC"/>
      </patternFill>
    </fill>
    <fill>
      <patternFill patternType="solid">
        <fgColor rgb="FFEAF4EC"/>
      </patternFill>
    </fill>
    <fill>
      <patternFill patternType="solid">
        <fgColor rgb="FFFEF9E7"/>
      </patternFill>
    </fill>
    <fill>
      <patternFill patternType="solid">
        <fgColor rgb="FFF4ECF7"/>
      </patternFill>
    </fill>
    <fill>
      <patternFill patternType="solid">
        <fgColor rgb="FFE8F8F5"/>
      </patternFill>
    </fill>
    <fill>
      <patternFill patternType="solid">
        <fgColor rgb="FFFDEDE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 style="thin">
        <color rgb="FFBBBBBB"/>
      </right>
      <top style="thin">
        <color rgb="FFBBBBBB"/>
      </top>
      <bottom/>
      <diagonal/>
    </border>
    <border>
      <left style="thin">
        <color theme="0" tint="-0.34998626667073579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rgb="FFBBBBBB"/>
      </right>
      <top/>
      <bottom/>
      <diagonal/>
    </border>
    <border>
      <left style="thin">
        <color rgb="FFBBBBBB"/>
      </left>
      <right style="thin">
        <color rgb="FFBBBBBB"/>
      </right>
      <top/>
      <bottom/>
      <diagonal/>
    </border>
    <border>
      <left style="thin">
        <color rgb="FFBBBBBB"/>
      </left>
      <right/>
      <top style="thin">
        <color rgb="FFBBBBBB"/>
      </top>
      <bottom style="thin">
        <color rgb="FFBBBBBB"/>
      </bottom>
      <diagonal/>
    </border>
    <border>
      <left/>
      <right style="thin">
        <color rgb="FFBBBBBB"/>
      </right>
      <top style="thin">
        <color rgb="FFBBBBBB"/>
      </top>
      <bottom/>
      <diagonal/>
    </border>
    <border>
      <left style="thin">
        <color rgb="FFBBBBBB"/>
      </left>
      <right style="thin">
        <color theme="0" tint="-0.249977111117893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5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7" fillId="9" borderId="1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left" vertical="center" wrapText="1"/>
    </xf>
    <xf numFmtId="0" fontId="10" fillId="11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left" vertical="center" wrapText="1"/>
    </xf>
    <xf numFmtId="0" fontId="4" fillId="13" borderId="1" xfId="0" applyFont="1" applyFill="1" applyBorder="1" applyAlignment="1">
      <alignment horizontal="left" vertical="center" wrapText="1"/>
    </xf>
    <xf numFmtId="0" fontId="14" fillId="14" borderId="1" xfId="0" applyFont="1" applyFill="1" applyBorder="1" applyAlignment="1">
      <alignment horizontal="left" vertical="center" wrapText="1"/>
    </xf>
    <xf numFmtId="0" fontId="15" fillId="15" borderId="1" xfId="0" applyFont="1" applyFill="1" applyBorder="1" applyAlignment="1">
      <alignment horizontal="left" vertical="center" wrapText="1"/>
    </xf>
    <xf numFmtId="0" fontId="3" fillId="16" borderId="1" xfId="0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 wrapText="1"/>
    </xf>
    <xf numFmtId="0" fontId="9" fillId="1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left" vertical="center"/>
    </xf>
    <xf numFmtId="0" fontId="4" fillId="13" borderId="1" xfId="0" applyFont="1" applyFill="1" applyBorder="1" applyAlignment="1">
      <alignment horizontal="left" vertical="center"/>
    </xf>
    <xf numFmtId="0" fontId="14" fillId="14" borderId="1" xfId="0" applyFont="1" applyFill="1" applyBorder="1" applyAlignment="1">
      <alignment horizontal="left" vertical="center"/>
    </xf>
    <xf numFmtId="0" fontId="15" fillId="15" borderId="1" xfId="0" applyFont="1" applyFill="1" applyBorder="1" applyAlignment="1">
      <alignment horizontal="left" vertical="center"/>
    </xf>
    <xf numFmtId="0" fontId="18" fillId="7" borderId="1" xfId="0" applyFont="1" applyFill="1" applyBorder="1" applyAlignment="1">
      <alignment horizontal="center" vertical="center"/>
    </xf>
    <xf numFmtId="0" fontId="3" fillId="16" borderId="1" xfId="0" applyFont="1" applyFill="1" applyBorder="1" applyAlignment="1">
      <alignment horizontal="left" vertical="center"/>
    </xf>
    <xf numFmtId="0" fontId="16" fillId="10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16" fillId="10" borderId="2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23" fillId="18" borderId="4" xfId="0" applyFont="1" applyFill="1" applyBorder="1" applyAlignment="1">
      <alignment horizontal="left" vertical="center" wrapText="1"/>
    </xf>
    <xf numFmtId="0" fontId="10" fillId="11" borderId="3" xfId="0" applyFont="1" applyFill="1" applyBorder="1" applyAlignment="1">
      <alignment horizontal="left" vertical="center" wrapText="1"/>
    </xf>
    <xf numFmtId="0" fontId="22" fillId="17" borderId="5" xfId="0" applyFont="1" applyFill="1" applyBorder="1" applyAlignment="1">
      <alignment horizontal="left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1" fillId="19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8" fillId="19" borderId="1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27" fillId="20" borderId="10" xfId="0" applyFont="1" applyFill="1" applyBorder="1" applyAlignment="1">
      <alignment horizontal="center" vertical="center"/>
    </xf>
    <xf numFmtId="0" fontId="27" fillId="20" borderId="11" xfId="0" applyFont="1" applyFill="1" applyBorder="1" applyAlignment="1">
      <alignment horizontal="center" vertical="center"/>
    </xf>
    <xf numFmtId="0" fontId="22" fillId="17" borderId="12" xfId="0" applyFont="1" applyFill="1" applyBorder="1" applyAlignment="1">
      <alignment horizontal="left" vertical="center" wrapText="1"/>
    </xf>
    <xf numFmtId="0" fontId="10" fillId="11" borderId="13" xfId="0" applyFont="1" applyFill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8" fillId="0" borderId="6" xfId="0" applyFont="1" applyBorder="1" applyAlignment="1">
      <alignment horizontal="left" vertical="center" wrapText="1"/>
    </xf>
    <xf numFmtId="0" fontId="28" fillId="0" borderId="0" xfId="0" applyFont="1" applyAlignment="1">
      <alignment wrapText="1"/>
    </xf>
    <xf numFmtId="0" fontId="27" fillId="20" borderId="0" xfId="0" applyFont="1" applyFill="1" applyAlignment="1">
      <alignment horizontal="left" vertical="center"/>
    </xf>
    <xf numFmtId="0" fontId="8" fillId="19" borderId="1" xfId="0" applyFont="1" applyFill="1" applyBorder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0" fillId="0" borderId="0" xfId="0"/>
    <xf numFmtId="0" fontId="25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BE1EB"/>
      <color rgb="FFE7E5E7"/>
      <color rgb="FFE8E1EB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zoomScale="79" zoomScaleNormal="68" workbookViewId="0">
      <selection sqref="A1:L1"/>
    </sheetView>
  </sheetViews>
  <sheetFormatPr baseColWidth="10" defaultColWidth="8.7265625" defaultRowHeight="14.5" x14ac:dyDescent="0.35"/>
  <cols>
    <col min="1" max="1" width="5" customWidth="1"/>
    <col min="2" max="2" width="22" customWidth="1"/>
    <col min="3" max="3" width="38" customWidth="1"/>
    <col min="4" max="4" width="27.26953125" customWidth="1"/>
    <col min="5" max="5" width="18" customWidth="1"/>
    <col min="6" max="9" width="14" customWidth="1"/>
    <col min="10" max="10" width="28" customWidth="1"/>
    <col min="11" max="11" width="22" customWidth="1"/>
    <col min="12" max="12" width="20" customWidth="1"/>
  </cols>
  <sheetData>
    <row r="1" spans="1:12" ht="32.15" customHeight="1" x14ac:dyDescent="0.35">
      <c r="A1" s="67" t="s">
        <v>205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spans="1:12" ht="22" customHeight="1" x14ac:dyDescent="0.35">
      <c r="A2" s="66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1:12" ht="18" customHeight="1" x14ac:dyDescent="0.35">
      <c r="A3" s="64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</row>
    <row r="4" spans="1:12" ht="16" customHeight="1" x14ac:dyDescent="0.35">
      <c r="B4" s="1" t="s">
        <v>2</v>
      </c>
      <c r="D4" s="2" t="s">
        <v>3</v>
      </c>
      <c r="F4" s="3" t="s">
        <v>4</v>
      </c>
      <c r="H4" s="4" t="s">
        <v>5</v>
      </c>
    </row>
    <row r="5" spans="1:12" ht="36" customHeight="1" x14ac:dyDescent="0.35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</row>
    <row r="6" spans="1:12" ht="75" customHeight="1" x14ac:dyDescent="0.35">
      <c r="A6" s="5" t="s">
        <v>18</v>
      </c>
      <c r="B6" s="6" t="s">
        <v>19</v>
      </c>
      <c r="C6" s="7" t="s">
        <v>20</v>
      </c>
      <c r="D6" s="8" t="s">
        <v>21</v>
      </c>
      <c r="E6" s="8" t="s">
        <v>22</v>
      </c>
      <c r="F6" s="9">
        <v>3</v>
      </c>
      <c r="G6" s="9">
        <v>4</v>
      </c>
      <c r="H6" s="10">
        <f>F6*G6</f>
        <v>12</v>
      </c>
      <c r="I6" s="11" t="s">
        <v>23</v>
      </c>
      <c r="J6" t="s">
        <v>24</v>
      </c>
      <c r="K6" s="12" t="s">
        <v>25</v>
      </c>
      <c r="L6" s="13" t="s">
        <v>26</v>
      </c>
    </row>
    <row r="7" spans="1:12" ht="52" customHeight="1" x14ac:dyDescent="0.35">
      <c r="A7" s="5" t="s">
        <v>27</v>
      </c>
      <c r="B7" s="6" t="s">
        <v>19</v>
      </c>
      <c r="C7" s="14" t="s">
        <v>28</v>
      </c>
      <c r="D7" s="8" t="s">
        <v>29</v>
      </c>
      <c r="E7" s="8" t="s">
        <v>30</v>
      </c>
      <c r="F7" s="9">
        <v>4</v>
      </c>
      <c r="G7" s="9">
        <v>5</v>
      </c>
      <c r="H7" s="10">
        <f t="shared" ref="H7:H41" si="0">F7*G7</f>
        <v>20</v>
      </c>
      <c r="I7" s="15" t="s">
        <v>31</v>
      </c>
      <c r="J7" s="8" t="s">
        <v>32</v>
      </c>
      <c r="K7" s="12" t="s">
        <v>25</v>
      </c>
      <c r="L7" s="13" t="s">
        <v>33</v>
      </c>
    </row>
    <row r="8" spans="1:12" ht="52" customHeight="1" x14ac:dyDescent="0.35">
      <c r="A8" s="5" t="s">
        <v>34</v>
      </c>
      <c r="B8" s="6" t="s">
        <v>19</v>
      </c>
      <c r="C8" s="7" t="s">
        <v>35</v>
      </c>
      <c r="D8" s="8" t="s">
        <v>36</v>
      </c>
      <c r="E8" s="8" t="s">
        <v>22</v>
      </c>
      <c r="F8" s="9">
        <v>3</v>
      </c>
      <c r="G8" s="9">
        <v>4</v>
      </c>
      <c r="H8" s="10">
        <f t="shared" si="0"/>
        <v>12</v>
      </c>
      <c r="I8" s="11" t="s">
        <v>23</v>
      </c>
      <c r="J8" s="8" t="s">
        <v>37</v>
      </c>
      <c r="K8" s="12" t="s">
        <v>38</v>
      </c>
      <c r="L8" s="13" t="s">
        <v>39</v>
      </c>
    </row>
    <row r="9" spans="1:12" ht="52" customHeight="1" x14ac:dyDescent="0.35">
      <c r="A9" s="5" t="s">
        <v>40</v>
      </c>
      <c r="B9" s="6" t="s">
        <v>19</v>
      </c>
      <c r="C9" s="14" t="s">
        <v>41</v>
      </c>
      <c r="D9" s="8" t="s">
        <v>42</v>
      </c>
      <c r="E9" s="8" t="s">
        <v>43</v>
      </c>
      <c r="F9" s="9">
        <v>2</v>
      </c>
      <c r="G9" s="9">
        <v>5</v>
      </c>
      <c r="H9" s="10">
        <f t="shared" si="0"/>
        <v>10</v>
      </c>
      <c r="I9" s="11" t="s">
        <v>23</v>
      </c>
      <c r="J9" s="8" t="s">
        <v>44</v>
      </c>
      <c r="K9" s="12" t="s">
        <v>25</v>
      </c>
      <c r="L9" s="13" t="s">
        <v>45</v>
      </c>
    </row>
    <row r="10" spans="1:12" ht="52" customHeight="1" x14ac:dyDescent="0.35">
      <c r="A10" s="5" t="s">
        <v>46</v>
      </c>
      <c r="B10" s="6" t="s">
        <v>19</v>
      </c>
      <c r="C10" s="7" t="s">
        <v>47</v>
      </c>
      <c r="D10" s="8" t="s">
        <v>48</v>
      </c>
      <c r="E10" s="8" t="s">
        <v>22</v>
      </c>
      <c r="F10" s="9">
        <v>3</v>
      </c>
      <c r="G10" s="9">
        <v>4</v>
      </c>
      <c r="H10" s="10">
        <f t="shared" si="0"/>
        <v>12</v>
      </c>
      <c r="I10" s="11" t="s">
        <v>23</v>
      </c>
      <c r="J10" s="8" t="s">
        <v>49</v>
      </c>
      <c r="K10" s="12" t="s">
        <v>25</v>
      </c>
      <c r="L10" s="13" t="s">
        <v>50</v>
      </c>
    </row>
    <row r="11" spans="1:12" ht="62.15" customHeight="1" x14ac:dyDescent="0.35">
      <c r="A11" s="5" t="s">
        <v>51</v>
      </c>
      <c r="B11" s="16" t="s">
        <v>52</v>
      </c>
      <c r="C11" s="14" t="s">
        <v>53</v>
      </c>
      <c r="D11" s="8" t="s">
        <v>54</v>
      </c>
      <c r="E11" s="8" t="s">
        <v>55</v>
      </c>
      <c r="F11" s="9">
        <v>4</v>
      </c>
      <c r="G11" s="9">
        <v>4</v>
      </c>
      <c r="H11" s="10">
        <f t="shared" si="0"/>
        <v>16</v>
      </c>
      <c r="I11" s="15" t="s">
        <v>31</v>
      </c>
      <c r="J11" s="8" t="s">
        <v>56</v>
      </c>
      <c r="K11" s="12" t="s">
        <v>57</v>
      </c>
      <c r="L11" s="13" t="s">
        <v>33</v>
      </c>
    </row>
    <row r="12" spans="1:12" ht="52" customHeight="1" x14ac:dyDescent="0.35">
      <c r="A12" s="5" t="s">
        <v>58</v>
      </c>
      <c r="B12" s="16" t="s">
        <v>52</v>
      </c>
      <c r="C12" s="7" t="s">
        <v>59</v>
      </c>
      <c r="D12" s="8" t="s">
        <v>60</v>
      </c>
      <c r="E12" s="8" t="s">
        <v>30</v>
      </c>
      <c r="F12" s="9">
        <v>4</v>
      </c>
      <c r="G12" s="9">
        <v>3</v>
      </c>
      <c r="H12" s="10">
        <f t="shared" si="0"/>
        <v>12</v>
      </c>
      <c r="I12" s="11" t="s">
        <v>23</v>
      </c>
      <c r="J12" s="8" t="s">
        <v>61</v>
      </c>
      <c r="K12" s="12" t="s">
        <v>38</v>
      </c>
      <c r="L12" s="13" t="s">
        <v>39</v>
      </c>
    </row>
    <row r="13" spans="1:12" ht="52" customHeight="1" x14ac:dyDescent="0.35">
      <c r="A13" s="5" t="s">
        <v>62</v>
      </c>
      <c r="B13" s="16" t="s">
        <v>52</v>
      </c>
      <c r="C13" s="14" t="s">
        <v>63</v>
      </c>
      <c r="D13" s="8" t="s">
        <v>64</v>
      </c>
      <c r="E13" s="8" t="s">
        <v>65</v>
      </c>
      <c r="F13" s="9">
        <v>3</v>
      </c>
      <c r="G13" s="9">
        <v>3</v>
      </c>
      <c r="H13" s="10">
        <f t="shared" si="0"/>
        <v>9</v>
      </c>
      <c r="I13" s="11" t="s">
        <v>23</v>
      </c>
      <c r="J13" s="8" t="s">
        <v>66</v>
      </c>
      <c r="K13" s="12" t="s">
        <v>67</v>
      </c>
      <c r="L13" s="13" t="s">
        <v>68</v>
      </c>
    </row>
    <row r="14" spans="1:12" ht="52" customHeight="1" x14ac:dyDescent="0.35">
      <c r="A14" s="5" t="s">
        <v>69</v>
      </c>
      <c r="B14" s="16" t="s">
        <v>52</v>
      </c>
      <c r="C14" s="7" t="s">
        <v>70</v>
      </c>
      <c r="D14" s="8" t="s">
        <v>71</v>
      </c>
      <c r="E14" s="8" t="s">
        <v>55</v>
      </c>
      <c r="F14" s="9">
        <v>3</v>
      </c>
      <c r="G14" s="9">
        <v>4</v>
      </c>
      <c r="H14" s="10">
        <f t="shared" si="0"/>
        <v>12</v>
      </c>
      <c r="I14" s="11" t="s">
        <v>23</v>
      </c>
      <c r="J14" s="8" t="s">
        <v>72</v>
      </c>
      <c r="K14" s="12" t="s">
        <v>38</v>
      </c>
      <c r="L14" s="13" t="s">
        <v>39</v>
      </c>
    </row>
    <row r="15" spans="1:12" ht="52" customHeight="1" x14ac:dyDescent="0.35">
      <c r="A15" s="5" t="s">
        <v>73</v>
      </c>
      <c r="B15" s="16" t="s">
        <v>52</v>
      </c>
      <c r="C15" s="14" t="s">
        <v>74</v>
      </c>
      <c r="D15" s="8" t="s">
        <v>75</v>
      </c>
      <c r="E15" s="8" t="s">
        <v>22</v>
      </c>
      <c r="F15" s="9">
        <v>3</v>
      </c>
      <c r="G15" s="9">
        <v>3</v>
      </c>
      <c r="H15" s="10">
        <f t="shared" si="0"/>
        <v>9</v>
      </c>
      <c r="I15" s="11" t="s">
        <v>23</v>
      </c>
      <c r="J15" s="8" t="s">
        <v>76</v>
      </c>
      <c r="K15" s="12" t="s">
        <v>77</v>
      </c>
      <c r="L15" s="13" t="s">
        <v>26</v>
      </c>
    </row>
    <row r="16" spans="1:12" ht="52" customHeight="1" x14ac:dyDescent="0.35">
      <c r="A16" s="5" t="s">
        <v>78</v>
      </c>
      <c r="B16" s="17" t="s">
        <v>79</v>
      </c>
      <c r="C16" s="7" t="s">
        <v>80</v>
      </c>
      <c r="D16" s="8" t="s">
        <v>81</v>
      </c>
      <c r="E16" s="8" t="s">
        <v>82</v>
      </c>
      <c r="F16" s="9">
        <v>4</v>
      </c>
      <c r="G16" s="9">
        <v>4</v>
      </c>
      <c r="H16" s="10">
        <f t="shared" si="0"/>
        <v>16</v>
      </c>
      <c r="I16" s="15" t="s">
        <v>31</v>
      </c>
      <c r="J16" s="8" t="s">
        <v>83</v>
      </c>
      <c r="K16" s="12" t="s">
        <v>57</v>
      </c>
      <c r="L16" s="13" t="s">
        <v>33</v>
      </c>
    </row>
    <row r="17" spans="1:12" ht="60.75" customHeight="1" x14ac:dyDescent="0.35">
      <c r="A17" s="5" t="s">
        <v>84</v>
      </c>
      <c r="B17" s="17" t="s">
        <v>79</v>
      </c>
      <c r="C17" s="14" t="s">
        <v>85</v>
      </c>
      <c r="D17" s="8" t="s">
        <v>86</v>
      </c>
      <c r="E17" s="8" t="s">
        <v>55</v>
      </c>
      <c r="F17" s="9">
        <v>3</v>
      </c>
      <c r="G17" s="9">
        <v>3</v>
      </c>
      <c r="H17" s="10">
        <f t="shared" si="0"/>
        <v>9</v>
      </c>
      <c r="I17" s="11" t="s">
        <v>23</v>
      </c>
      <c r="J17" s="8" t="s">
        <v>87</v>
      </c>
      <c r="K17" s="12" t="s">
        <v>88</v>
      </c>
      <c r="L17" s="13" t="s">
        <v>89</v>
      </c>
    </row>
    <row r="18" spans="1:12" ht="59.15" customHeight="1" x14ac:dyDescent="0.35">
      <c r="A18" s="5" t="s">
        <v>90</v>
      </c>
      <c r="B18" s="17" t="s">
        <v>79</v>
      </c>
      <c r="C18" s="7" t="s">
        <v>91</v>
      </c>
      <c r="D18" s="8" t="s">
        <v>92</v>
      </c>
      <c r="E18" s="8" t="s">
        <v>55</v>
      </c>
      <c r="F18" s="9">
        <v>3</v>
      </c>
      <c r="G18" s="9">
        <v>5</v>
      </c>
      <c r="H18" s="10">
        <f t="shared" si="0"/>
        <v>15</v>
      </c>
      <c r="I18" s="42" t="s">
        <v>31</v>
      </c>
      <c r="J18" s="8" t="s">
        <v>93</v>
      </c>
      <c r="K18" s="12" t="s">
        <v>57</v>
      </c>
      <c r="L18" s="13" t="s">
        <v>33</v>
      </c>
    </row>
    <row r="19" spans="1:12" ht="57.65" customHeight="1" x14ac:dyDescent="0.35">
      <c r="A19" s="5" t="s">
        <v>94</v>
      </c>
      <c r="B19" s="17" t="s">
        <v>79</v>
      </c>
      <c r="C19" s="14" t="s">
        <v>95</v>
      </c>
      <c r="D19" s="8" t="s">
        <v>96</v>
      </c>
      <c r="E19" s="8" t="s">
        <v>22</v>
      </c>
      <c r="F19" s="9">
        <v>3</v>
      </c>
      <c r="G19" s="9">
        <v>4</v>
      </c>
      <c r="H19" s="10">
        <f t="shared" si="0"/>
        <v>12</v>
      </c>
      <c r="I19" s="11" t="s">
        <v>23</v>
      </c>
      <c r="J19" s="8" t="s">
        <v>97</v>
      </c>
      <c r="K19" s="12" t="s">
        <v>98</v>
      </c>
      <c r="L19" s="13" t="s">
        <v>99</v>
      </c>
    </row>
    <row r="20" spans="1:12" ht="69" x14ac:dyDescent="0.35">
      <c r="A20" s="5" t="s">
        <v>100</v>
      </c>
      <c r="B20" s="17" t="s">
        <v>79</v>
      </c>
      <c r="C20" s="7" t="s">
        <v>101</v>
      </c>
      <c r="D20" s="8" t="s">
        <v>102</v>
      </c>
      <c r="E20" s="8" t="s">
        <v>103</v>
      </c>
      <c r="F20" s="9">
        <v>3</v>
      </c>
      <c r="G20" s="9">
        <v>4</v>
      </c>
      <c r="H20" s="10">
        <f t="shared" si="0"/>
        <v>12</v>
      </c>
      <c r="I20" s="11" t="s">
        <v>23</v>
      </c>
      <c r="J20" s="8" t="s">
        <v>104</v>
      </c>
      <c r="K20" s="12" t="s">
        <v>105</v>
      </c>
      <c r="L20" s="13" t="s">
        <v>26</v>
      </c>
    </row>
    <row r="21" spans="1:12" ht="46" x14ac:dyDescent="0.35">
      <c r="A21" s="5" t="s">
        <v>106</v>
      </c>
      <c r="B21" s="17" t="s">
        <v>79</v>
      </c>
      <c r="C21" s="14" t="s">
        <v>107</v>
      </c>
      <c r="D21" s="63" t="s">
        <v>108</v>
      </c>
      <c r="E21" s="8" t="s">
        <v>22</v>
      </c>
      <c r="F21" s="9">
        <v>2</v>
      </c>
      <c r="G21" s="9">
        <v>5</v>
      </c>
      <c r="H21" s="10">
        <f t="shared" si="0"/>
        <v>10</v>
      </c>
      <c r="I21" s="44" t="s">
        <v>23</v>
      </c>
      <c r="J21" s="8" t="s">
        <v>109</v>
      </c>
      <c r="K21" s="12" t="s">
        <v>38</v>
      </c>
      <c r="L21" s="13" t="s">
        <v>39</v>
      </c>
    </row>
    <row r="22" spans="1:12" ht="52" customHeight="1" x14ac:dyDescent="0.35">
      <c r="A22" s="5" t="s">
        <v>110</v>
      </c>
      <c r="B22" s="18" t="s">
        <v>111</v>
      </c>
      <c r="C22" s="7" t="s">
        <v>112</v>
      </c>
      <c r="D22" s="8" t="s">
        <v>113</v>
      </c>
      <c r="E22" s="8" t="s">
        <v>55</v>
      </c>
      <c r="F22" s="9">
        <v>4</v>
      </c>
      <c r="G22" s="9">
        <v>4</v>
      </c>
      <c r="H22" s="10">
        <f t="shared" si="0"/>
        <v>16</v>
      </c>
      <c r="I22" s="42" t="s">
        <v>114</v>
      </c>
      <c r="J22" s="8" t="s">
        <v>115</v>
      </c>
      <c r="K22" s="12" t="s">
        <v>57</v>
      </c>
      <c r="L22" s="13" t="s">
        <v>33</v>
      </c>
    </row>
    <row r="23" spans="1:12" ht="52" customHeight="1" x14ac:dyDescent="0.35">
      <c r="A23" s="5" t="s">
        <v>116</v>
      </c>
      <c r="B23" s="18" t="s">
        <v>111</v>
      </c>
      <c r="C23" s="14" t="s">
        <v>117</v>
      </c>
      <c r="D23" s="8" t="s">
        <v>118</v>
      </c>
      <c r="E23" s="8" t="s">
        <v>55</v>
      </c>
      <c r="F23" s="9">
        <v>3</v>
      </c>
      <c r="G23" s="9">
        <v>3</v>
      </c>
      <c r="H23" s="10">
        <f t="shared" si="0"/>
        <v>9</v>
      </c>
      <c r="I23" s="11" t="s">
        <v>23</v>
      </c>
      <c r="J23" s="8" t="s">
        <v>119</v>
      </c>
      <c r="K23" s="12" t="s">
        <v>57</v>
      </c>
      <c r="L23" s="13" t="s">
        <v>89</v>
      </c>
    </row>
    <row r="24" spans="1:12" ht="52" customHeight="1" x14ac:dyDescent="0.35">
      <c r="A24" s="5" t="s">
        <v>120</v>
      </c>
      <c r="B24" s="18" t="s">
        <v>111</v>
      </c>
      <c r="C24" s="7" t="s">
        <v>121</v>
      </c>
      <c r="D24" s="8" t="s">
        <v>122</v>
      </c>
      <c r="E24" s="8" t="s">
        <v>55</v>
      </c>
      <c r="F24" s="9">
        <v>3</v>
      </c>
      <c r="G24" s="9">
        <v>3</v>
      </c>
      <c r="H24" s="10">
        <f t="shared" si="0"/>
        <v>9</v>
      </c>
      <c r="I24" s="11" t="s">
        <v>23</v>
      </c>
      <c r="J24" s="8" t="s">
        <v>123</v>
      </c>
      <c r="K24" s="12" t="s">
        <v>57</v>
      </c>
      <c r="L24" s="13" t="s">
        <v>33</v>
      </c>
    </row>
    <row r="25" spans="1:12" ht="52" customHeight="1" x14ac:dyDescent="0.35">
      <c r="A25" s="5" t="s">
        <v>124</v>
      </c>
      <c r="B25" s="18" t="s">
        <v>111</v>
      </c>
      <c r="C25" s="14" t="s">
        <v>125</v>
      </c>
      <c r="D25" s="8" t="s">
        <v>126</v>
      </c>
      <c r="E25" s="8" t="s">
        <v>55</v>
      </c>
      <c r="F25" s="9">
        <v>5</v>
      </c>
      <c r="G25" s="9">
        <v>3</v>
      </c>
      <c r="H25" s="10">
        <f t="shared" si="0"/>
        <v>15</v>
      </c>
      <c r="I25" s="42" t="s">
        <v>31</v>
      </c>
      <c r="J25" s="8" t="s">
        <v>127</v>
      </c>
      <c r="K25" s="12" t="s">
        <v>38</v>
      </c>
      <c r="L25" s="13" t="s">
        <v>128</v>
      </c>
    </row>
    <row r="26" spans="1:12" ht="52" customHeight="1" x14ac:dyDescent="0.35">
      <c r="A26" s="5" t="s">
        <v>129</v>
      </c>
      <c r="B26" s="19" t="s">
        <v>130</v>
      </c>
      <c r="C26" s="7" t="s">
        <v>131</v>
      </c>
      <c r="D26" s="8" t="s">
        <v>132</v>
      </c>
      <c r="E26" s="8" t="s">
        <v>22</v>
      </c>
      <c r="F26" s="9">
        <v>5</v>
      </c>
      <c r="G26" s="9">
        <v>3</v>
      </c>
      <c r="H26" s="10">
        <f t="shared" si="0"/>
        <v>15</v>
      </c>
      <c r="I26" s="42" t="s">
        <v>31</v>
      </c>
      <c r="J26" s="8" t="s">
        <v>133</v>
      </c>
      <c r="K26" s="12" t="s">
        <v>134</v>
      </c>
      <c r="L26" s="13" t="s">
        <v>99</v>
      </c>
    </row>
    <row r="27" spans="1:12" ht="52" customHeight="1" x14ac:dyDescent="0.35">
      <c r="A27" s="5" t="s">
        <v>135</v>
      </c>
      <c r="B27" s="19" t="s">
        <v>130</v>
      </c>
      <c r="C27" s="14" t="s">
        <v>136</v>
      </c>
      <c r="D27" s="8" t="s">
        <v>137</v>
      </c>
      <c r="E27" s="8" t="s">
        <v>65</v>
      </c>
      <c r="F27" s="9">
        <v>2</v>
      </c>
      <c r="G27" s="9">
        <v>5</v>
      </c>
      <c r="H27" s="10">
        <f t="shared" si="0"/>
        <v>10</v>
      </c>
      <c r="I27" s="11" t="s">
        <v>23</v>
      </c>
      <c r="J27" s="8" t="s">
        <v>138</v>
      </c>
      <c r="K27" s="12" t="s">
        <v>38</v>
      </c>
      <c r="L27" s="13" t="s">
        <v>26</v>
      </c>
    </row>
    <row r="28" spans="1:12" ht="52" customHeight="1" x14ac:dyDescent="0.35">
      <c r="A28" s="5" t="s">
        <v>139</v>
      </c>
      <c r="B28" s="19" t="s">
        <v>130</v>
      </c>
      <c r="C28" s="7" t="s">
        <v>140</v>
      </c>
      <c r="D28" s="8" t="s">
        <v>141</v>
      </c>
      <c r="E28" s="8" t="s">
        <v>142</v>
      </c>
      <c r="F28" s="9">
        <v>3</v>
      </c>
      <c r="G28" s="9">
        <v>4</v>
      </c>
      <c r="H28" s="10">
        <f t="shared" si="0"/>
        <v>12</v>
      </c>
      <c r="I28" s="11" t="s">
        <v>23</v>
      </c>
      <c r="J28" s="8" t="s">
        <v>143</v>
      </c>
      <c r="K28" s="12" t="s">
        <v>25</v>
      </c>
      <c r="L28" s="13" t="s">
        <v>50</v>
      </c>
    </row>
    <row r="29" spans="1:12" ht="52" customHeight="1" x14ac:dyDescent="0.35">
      <c r="A29" s="5" t="s">
        <v>144</v>
      </c>
      <c r="B29" s="19" t="s">
        <v>130</v>
      </c>
      <c r="C29" s="14" t="s">
        <v>145</v>
      </c>
      <c r="D29" s="63" t="s">
        <v>146</v>
      </c>
      <c r="E29" s="8" t="s">
        <v>55</v>
      </c>
      <c r="F29" s="9">
        <v>3</v>
      </c>
      <c r="G29" s="9">
        <v>3</v>
      </c>
      <c r="H29" s="10">
        <f t="shared" si="0"/>
        <v>9</v>
      </c>
      <c r="I29" s="11" t="s">
        <v>23</v>
      </c>
      <c r="J29" s="8" t="s">
        <v>147</v>
      </c>
      <c r="K29" s="12" t="s">
        <v>38</v>
      </c>
      <c r="L29" s="13" t="s">
        <v>39</v>
      </c>
    </row>
    <row r="30" spans="1:12" ht="52" customHeight="1" x14ac:dyDescent="0.35">
      <c r="A30" s="5" t="s">
        <v>148</v>
      </c>
      <c r="B30" s="20" t="s">
        <v>149</v>
      </c>
      <c r="C30" s="7" t="s">
        <v>150</v>
      </c>
      <c r="D30" s="8" t="s">
        <v>151</v>
      </c>
      <c r="E30" s="8" t="s">
        <v>55</v>
      </c>
      <c r="F30" s="9">
        <v>3</v>
      </c>
      <c r="G30" s="9">
        <v>4</v>
      </c>
      <c r="H30" s="10">
        <f t="shared" si="0"/>
        <v>12</v>
      </c>
      <c r="I30" s="11" t="s">
        <v>23</v>
      </c>
      <c r="J30" s="8" t="s">
        <v>152</v>
      </c>
      <c r="K30" s="12" t="s">
        <v>134</v>
      </c>
      <c r="L30" s="13" t="s">
        <v>99</v>
      </c>
    </row>
    <row r="31" spans="1:12" ht="56.25" customHeight="1" x14ac:dyDescent="0.35">
      <c r="A31" s="5" t="s">
        <v>153</v>
      </c>
      <c r="B31" s="20" t="s">
        <v>149</v>
      </c>
      <c r="C31" s="14" t="s">
        <v>154</v>
      </c>
      <c r="D31" s="8" t="s">
        <v>155</v>
      </c>
      <c r="E31" s="8" t="s">
        <v>55</v>
      </c>
      <c r="F31" s="9">
        <v>3</v>
      </c>
      <c r="G31" s="9">
        <v>3</v>
      </c>
      <c r="H31" s="10">
        <f t="shared" si="0"/>
        <v>9</v>
      </c>
      <c r="I31" s="11" t="s">
        <v>23</v>
      </c>
      <c r="J31" s="8" t="s">
        <v>156</v>
      </c>
      <c r="K31" s="12" t="s">
        <v>38</v>
      </c>
      <c r="L31" s="13" t="s">
        <v>39</v>
      </c>
    </row>
    <row r="32" spans="1:12" ht="52" customHeight="1" x14ac:dyDescent="0.35">
      <c r="A32" s="5" t="s">
        <v>157</v>
      </c>
      <c r="B32" s="20" t="s">
        <v>149</v>
      </c>
      <c r="C32" s="7" t="s">
        <v>158</v>
      </c>
      <c r="D32" s="8" t="s">
        <v>159</v>
      </c>
      <c r="E32" s="8" t="s">
        <v>55</v>
      </c>
      <c r="F32" s="43">
        <v>5</v>
      </c>
      <c r="G32" s="9">
        <v>4</v>
      </c>
      <c r="H32" s="10">
        <f t="shared" si="0"/>
        <v>20</v>
      </c>
      <c r="I32" s="42" t="s">
        <v>31</v>
      </c>
      <c r="J32" s="8" t="s">
        <v>160</v>
      </c>
      <c r="K32" s="12" t="s">
        <v>25</v>
      </c>
      <c r="L32" s="13" t="s">
        <v>45</v>
      </c>
    </row>
    <row r="33" spans="1:12" ht="52" customHeight="1" x14ac:dyDescent="0.35">
      <c r="A33" s="5" t="s">
        <v>161</v>
      </c>
      <c r="B33" s="21" t="s">
        <v>162</v>
      </c>
      <c r="C33" s="14" t="s">
        <v>163</v>
      </c>
      <c r="D33" s="8" t="s">
        <v>164</v>
      </c>
      <c r="E33" s="8" t="s">
        <v>103</v>
      </c>
      <c r="F33" s="9">
        <v>3</v>
      </c>
      <c r="G33" s="9">
        <v>4</v>
      </c>
      <c r="H33" s="10">
        <f t="shared" si="0"/>
        <v>12</v>
      </c>
      <c r="I33" s="11" t="s">
        <v>23</v>
      </c>
      <c r="J33" s="8" t="s">
        <v>165</v>
      </c>
      <c r="K33" s="12" t="s">
        <v>166</v>
      </c>
      <c r="L33" s="13" t="s">
        <v>167</v>
      </c>
    </row>
    <row r="34" spans="1:12" ht="52" customHeight="1" x14ac:dyDescent="0.35">
      <c r="A34" s="5" t="s">
        <v>168</v>
      </c>
      <c r="B34" s="21" t="s">
        <v>162</v>
      </c>
      <c r="C34" s="7" t="s">
        <v>169</v>
      </c>
      <c r="D34" s="8" t="s">
        <v>170</v>
      </c>
      <c r="E34" s="8" t="s">
        <v>55</v>
      </c>
      <c r="F34" s="9">
        <v>2</v>
      </c>
      <c r="G34" s="9">
        <v>4</v>
      </c>
      <c r="H34" s="10">
        <f t="shared" si="0"/>
        <v>8</v>
      </c>
      <c r="I34" s="11" t="s">
        <v>23</v>
      </c>
      <c r="J34" s="8" t="s">
        <v>171</v>
      </c>
      <c r="K34" s="12" t="s">
        <v>57</v>
      </c>
      <c r="L34" s="13" t="s">
        <v>68</v>
      </c>
    </row>
    <row r="35" spans="1:12" ht="58.5" customHeight="1" x14ac:dyDescent="0.35">
      <c r="A35" s="5" t="s">
        <v>172</v>
      </c>
      <c r="B35" s="21" t="s">
        <v>162</v>
      </c>
      <c r="C35" s="14" t="s">
        <v>173</v>
      </c>
      <c r="D35" s="8" t="s">
        <v>174</v>
      </c>
      <c r="E35" s="8" t="s">
        <v>55</v>
      </c>
      <c r="F35" s="9">
        <v>2</v>
      </c>
      <c r="G35" s="9">
        <v>4</v>
      </c>
      <c r="H35" s="10">
        <f t="shared" si="0"/>
        <v>8</v>
      </c>
      <c r="I35" s="11" t="s">
        <v>23</v>
      </c>
      <c r="J35" s="8" t="s">
        <v>175</v>
      </c>
      <c r="K35" s="12" t="s">
        <v>176</v>
      </c>
      <c r="L35" s="13" t="s">
        <v>39</v>
      </c>
    </row>
    <row r="36" spans="1:12" s="34" customFormat="1" ht="90" customHeight="1" x14ac:dyDescent="0.35">
      <c r="B36" s="37" t="s">
        <v>162</v>
      </c>
      <c r="C36" s="7" t="s">
        <v>177</v>
      </c>
      <c r="D36" s="59" t="s">
        <v>178</v>
      </c>
      <c r="E36" s="8" t="s">
        <v>55</v>
      </c>
      <c r="F36" s="9">
        <v>3</v>
      </c>
      <c r="G36" s="9">
        <v>4</v>
      </c>
      <c r="H36" s="10">
        <f t="shared" si="0"/>
        <v>12</v>
      </c>
      <c r="I36" s="11" t="str">
        <f>IF(H36&gt;=15,"ALTO",IF(H36&gt;=8,"MEDIO",IF(H36&gt;=4,"BAJO","MUY BAJO")))</f>
        <v>MEDIO</v>
      </c>
      <c r="J36" s="8" t="s">
        <v>179</v>
      </c>
      <c r="K36" s="12" t="s">
        <v>176</v>
      </c>
      <c r="L36" s="13" t="s">
        <v>39</v>
      </c>
    </row>
    <row r="37" spans="1:12" ht="90" customHeight="1" x14ac:dyDescent="0.35">
      <c r="A37" s="5">
        <v>31</v>
      </c>
      <c r="B37" s="39" t="s">
        <v>180</v>
      </c>
      <c r="C37" s="38" t="s">
        <v>181</v>
      </c>
      <c r="D37" s="59" t="s">
        <v>182</v>
      </c>
      <c r="E37" s="8" t="s">
        <v>103</v>
      </c>
      <c r="F37" s="9">
        <v>3</v>
      </c>
      <c r="G37" s="9">
        <v>4</v>
      </c>
      <c r="H37" s="10">
        <f t="shared" si="0"/>
        <v>12</v>
      </c>
      <c r="I37" s="11" t="str">
        <f t="shared" ref="I37:I41" si="1">IF(H37&gt;=15,"ALTO",IF(H37&gt;=8,"MEDIO",IF(H37&gt;=4,"BAJO","MUY BAJO")))</f>
        <v>MEDIO</v>
      </c>
      <c r="J37" s="36" t="s">
        <v>183</v>
      </c>
      <c r="K37" s="12" t="s">
        <v>166</v>
      </c>
      <c r="L37" s="35" t="s">
        <v>184</v>
      </c>
    </row>
    <row r="38" spans="1:12" ht="46" x14ac:dyDescent="0.35">
      <c r="A38" s="5">
        <v>32</v>
      </c>
      <c r="B38" s="41" t="s">
        <v>103</v>
      </c>
      <c r="C38" s="40" t="s">
        <v>185</v>
      </c>
      <c r="D38" s="59" t="s">
        <v>186</v>
      </c>
      <c r="E38" s="8" t="s">
        <v>103</v>
      </c>
      <c r="F38" s="9">
        <v>2</v>
      </c>
      <c r="G38" s="9">
        <v>4</v>
      </c>
      <c r="H38" s="10">
        <f t="shared" si="0"/>
        <v>8</v>
      </c>
      <c r="I38" s="11" t="str">
        <f t="shared" si="1"/>
        <v>MEDIO</v>
      </c>
      <c r="J38" s="36" t="s">
        <v>187</v>
      </c>
      <c r="K38" s="12" t="s">
        <v>166</v>
      </c>
      <c r="L38" s="35" t="s">
        <v>184</v>
      </c>
    </row>
    <row r="39" spans="1:12" ht="46" x14ac:dyDescent="0.35">
      <c r="A39" s="53">
        <v>33</v>
      </c>
      <c r="B39" s="57" t="s">
        <v>103</v>
      </c>
      <c r="C39" s="54" t="s">
        <v>188</v>
      </c>
      <c r="D39" s="59" t="s">
        <v>189</v>
      </c>
      <c r="E39" s="8" t="s">
        <v>103</v>
      </c>
      <c r="F39" s="9">
        <v>2</v>
      </c>
      <c r="G39" s="9">
        <v>4</v>
      </c>
      <c r="H39" s="10">
        <f t="shared" si="0"/>
        <v>8</v>
      </c>
      <c r="I39" s="11" t="str">
        <f t="shared" si="1"/>
        <v>MEDIO</v>
      </c>
      <c r="J39" s="36" t="s">
        <v>190</v>
      </c>
      <c r="K39" s="12" t="s">
        <v>166</v>
      </c>
      <c r="L39" s="35" t="s">
        <v>184</v>
      </c>
    </row>
    <row r="40" spans="1:12" ht="195.5" x14ac:dyDescent="0.35">
      <c r="A40" s="53">
        <v>34</v>
      </c>
      <c r="B40" s="56" t="s">
        <v>191</v>
      </c>
      <c r="C40" s="58" t="s">
        <v>192</v>
      </c>
      <c r="D40" s="60" t="s">
        <v>193</v>
      </c>
      <c r="E40" s="45" t="s">
        <v>22</v>
      </c>
      <c r="F40" s="48">
        <v>2</v>
      </c>
      <c r="G40" s="48">
        <v>3</v>
      </c>
      <c r="H40" s="49">
        <f t="shared" si="0"/>
        <v>6</v>
      </c>
      <c r="I40" s="3" t="str">
        <f t="shared" si="1"/>
        <v>BAJO</v>
      </c>
      <c r="J40" s="50" t="s">
        <v>194</v>
      </c>
      <c r="K40" s="46" t="s">
        <v>195</v>
      </c>
      <c r="L40" s="47" t="s">
        <v>195</v>
      </c>
    </row>
    <row r="41" spans="1:12" ht="280" customHeight="1" x14ac:dyDescent="0.35">
      <c r="A41" s="53">
        <v>35</v>
      </c>
      <c r="B41" s="55" t="s">
        <v>191</v>
      </c>
      <c r="C41" s="51" t="s">
        <v>196</v>
      </c>
      <c r="D41" s="61" t="s">
        <v>197</v>
      </c>
      <c r="E41" s="45" t="s">
        <v>22</v>
      </c>
      <c r="F41" s="48">
        <v>2</v>
      </c>
      <c r="G41" s="48">
        <v>3</v>
      </c>
      <c r="H41" s="49">
        <f t="shared" si="0"/>
        <v>6</v>
      </c>
      <c r="I41" s="3" t="str">
        <f t="shared" si="1"/>
        <v>BAJO</v>
      </c>
      <c r="J41" s="50" t="s">
        <v>198</v>
      </c>
      <c r="K41" s="46" t="s">
        <v>199</v>
      </c>
      <c r="L41" s="13" t="s">
        <v>50</v>
      </c>
    </row>
  </sheetData>
  <autoFilter ref="A5:L35" xr:uid="{00000000-0001-0000-0000-000000000000}"/>
  <mergeCells count="3">
    <mergeCell ref="A3:L3"/>
    <mergeCell ref="A2:L2"/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workbookViewId="0">
      <selection activeCell="D13" sqref="D13"/>
    </sheetView>
  </sheetViews>
  <sheetFormatPr baseColWidth="10" defaultColWidth="8.7265625" defaultRowHeight="14.5" x14ac:dyDescent="0.35"/>
  <cols>
    <col min="1" max="1" width="30" customWidth="1"/>
    <col min="2" max="5" width="14" customWidth="1"/>
  </cols>
  <sheetData>
    <row r="1" spans="1:5" ht="28" customHeight="1" x14ac:dyDescent="0.35">
      <c r="A1" s="68" t="s">
        <v>200</v>
      </c>
      <c r="B1" s="65"/>
      <c r="C1" s="65"/>
      <c r="D1" s="65"/>
      <c r="E1" s="65"/>
    </row>
    <row r="2" spans="1:5" ht="28" customHeight="1" x14ac:dyDescent="0.35">
      <c r="A2" s="5" t="s">
        <v>7</v>
      </c>
      <c r="B2" s="5" t="s">
        <v>201</v>
      </c>
      <c r="C2" s="5" t="s">
        <v>31</v>
      </c>
      <c r="D2" s="5" t="s">
        <v>23</v>
      </c>
      <c r="E2" s="5" t="s">
        <v>202</v>
      </c>
    </row>
    <row r="3" spans="1:5" ht="22" customHeight="1" x14ac:dyDescent="0.35">
      <c r="A3" s="22" t="s">
        <v>19</v>
      </c>
      <c r="B3" s="23">
        <v>5</v>
      </c>
      <c r="C3" s="24">
        <v>1</v>
      </c>
      <c r="D3" s="25">
        <v>4</v>
      </c>
      <c r="E3" s="23">
        <v>0</v>
      </c>
    </row>
    <row r="4" spans="1:5" ht="22" customHeight="1" x14ac:dyDescent="0.35">
      <c r="A4" s="26" t="s">
        <v>52</v>
      </c>
      <c r="B4" s="23">
        <v>5</v>
      </c>
      <c r="C4" s="24">
        <v>1</v>
      </c>
      <c r="D4" s="25">
        <v>4</v>
      </c>
      <c r="E4" s="23">
        <v>0</v>
      </c>
    </row>
    <row r="5" spans="1:5" ht="22" customHeight="1" x14ac:dyDescent="0.35">
      <c r="A5" s="27" t="s">
        <v>79</v>
      </c>
      <c r="B5" s="23">
        <v>6</v>
      </c>
      <c r="C5" s="24">
        <v>2</v>
      </c>
      <c r="D5" s="25">
        <v>4</v>
      </c>
      <c r="E5" s="23">
        <v>0</v>
      </c>
    </row>
    <row r="6" spans="1:5" ht="22" customHeight="1" x14ac:dyDescent="0.35">
      <c r="A6" s="28" t="s">
        <v>111</v>
      </c>
      <c r="B6" s="23">
        <v>4</v>
      </c>
      <c r="C6" s="24">
        <v>2</v>
      </c>
      <c r="D6" s="25">
        <v>2</v>
      </c>
      <c r="E6" s="23">
        <v>0</v>
      </c>
    </row>
    <row r="7" spans="1:5" ht="22" customHeight="1" x14ac:dyDescent="0.35">
      <c r="A7" s="29" t="s">
        <v>130</v>
      </c>
      <c r="B7" s="23">
        <v>4</v>
      </c>
      <c r="C7" s="24">
        <v>1</v>
      </c>
      <c r="D7" s="25">
        <v>3</v>
      </c>
      <c r="E7" s="52">
        <v>0</v>
      </c>
    </row>
    <row r="8" spans="1:5" ht="22" customHeight="1" x14ac:dyDescent="0.35">
      <c r="A8" s="31" t="s">
        <v>149</v>
      </c>
      <c r="B8" s="23">
        <v>3</v>
      </c>
      <c r="C8" s="24">
        <v>1</v>
      </c>
      <c r="D8" s="25">
        <v>2</v>
      </c>
      <c r="E8" s="23">
        <v>0</v>
      </c>
    </row>
    <row r="9" spans="1:5" ht="22" customHeight="1" x14ac:dyDescent="0.35">
      <c r="A9" s="32" t="s">
        <v>162</v>
      </c>
      <c r="B9" s="23">
        <v>3</v>
      </c>
      <c r="C9" s="23">
        <v>0</v>
      </c>
      <c r="D9" s="25">
        <v>4</v>
      </c>
      <c r="E9" s="23">
        <v>0</v>
      </c>
    </row>
    <row r="10" spans="1:5" ht="22" customHeight="1" x14ac:dyDescent="0.35">
      <c r="A10" s="39" t="s">
        <v>180</v>
      </c>
      <c r="B10" s="23">
        <v>1</v>
      </c>
      <c r="C10" s="23">
        <v>0</v>
      </c>
      <c r="D10" s="25">
        <v>1</v>
      </c>
      <c r="E10" s="23">
        <v>0</v>
      </c>
    </row>
    <row r="11" spans="1:5" ht="22" customHeight="1" x14ac:dyDescent="0.35">
      <c r="A11" s="41" t="s">
        <v>203</v>
      </c>
      <c r="B11" s="23">
        <v>2</v>
      </c>
      <c r="C11" s="23">
        <v>0</v>
      </c>
      <c r="D11" s="25">
        <v>2</v>
      </c>
      <c r="E11" s="23">
        <v>0</v>
      </c>
    </row>
    <row r="12" spans="1:5" ht="22" customHeight="1" x14ac:dyDescent="0.35">
      <c r="A12" s="62" t="s">
        <v>191</v>
      </c>
      <c r="B12" s="23">
        <v>2</v>
      </c>
      <c r="C12" s="23">
        <v>0</v>
      </c>
      <c r="D12" s="52">
        <v>0</v>
      </c>
      <c r="E12" s="30">
        <v>2</v>
      </c>
    </row>
    <row r="13" spans="1:5" ht="22" customHeight="1" x14ac:dyDescent="0.35">
      <c r="A13" s="33" t="s">
        <v>204</v>
      </c>
      <c r="B13" s="33">
        <f>SUM(B3:B12)</f>
        <v>35</v>
      </c>
      <c r="C13" s="33">
        <f>SUM(C3:C12)</f>
        <v>8</v>
      </c>
      <c r="D13" s="33">
        <f>SUM(D3:D12)</f>
        <v>26</v>
      </c>
      <c r="E13" s="33">
        <f>SUM(E3:E12)</f>
        <v>2</v>
      </c>
    </row>
  </sheetData>
  <mergeCells count="1">
    <mergeCell ref="A1:E1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92cccb-6647-486e-854d-ea79f74918b5">
      <Terms xmlns="http://schemas.microsoft.com/office/infopath/2007/PartnerControls"/>
    </lcf76f155ced4ddcb4097134ff3c332f>
    <TaxCatchAll xmlns="e817aef0-ee18-43df-8fb6-a8e286a8ac2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D7B0C64E77F64B88D164F77CD540CE" ma:contentTypeVersion="20" ma:contentTypeDescription="Crear nuevo documento." ma:contentTypeScope="" ma:versionID="f22ab56560a15c0ba4aba876388c1583">
  <xsd:schema xmlns:xsd="http://www.w3.org/2001/XMLSchema" xmlns:xs="http://www.w3.org/2001/XMLSchema" xmlns:p="http://schemas.microsoft.com/office/2006/metadata/properties" xmlns:ns2="e817aef0-ee18-43df-8fb6-a8e286a8ac2b" xmlns:ns3="0492cccb-6647-486e-854d-ea79f74918b5" targetNamespace="http://schemas.microsoft.com/office/2006/metadata/properties" ma:root="true" ma:fieldsID="e4b1af4c54803d4c548f05beca51ed7d" ns2:_="" ns3:_="">
    <xsd:import namespace="e817aef0-ee18-43df-8fb6-a8e286a8ac2b"/>
    <xsd:import namespace="0492cccb-6647-486e-854d-ea79f74918b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17aef0-ee18-43df-8fb6-a8e286a8ac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5382044-7230-4f75-b797-8f0bd9ca3faa}" ma:internalName="TaxCatchAll" ma:showField="CatchAllData" ma:web="e817aef0-ee18-43df-8fb6-a8e286a8ac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2cccb-6647-486e-854d-ea79f74918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eb351a72-6cb8-40ec-9f39-63015bd5f1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AF15A6-3A29-4E71-AFE1-C4B4EF4E07E9}">
  <ds:schemaRefs>
    <ds:schemaRef ds:uri="http://schemas.microsoft.com/office/2006/metadata/properties"/>
    <ds:schemaRef ds:uri="http://schemas.microsoft.com/office/infopath/2007/PartnerControls"/>
    <ds:schemaRef ds:uri="0492cccb-6647-486e-854d-ea79f74918b5"/>
    <ds:schemaRef ds:uri="e817aef0-ee18-43df-8fb6-a8e286a8ac2b"/>
  </ds:schemaRefs>
</ds:datastoreItem>
</file>

<file path=customXml/itemProps2.xml><?xml version="1.0" encoding="utf-8"?>
<ds:datastoreItem xmlns:ds="http://schemas.openxmlformats.org/officeDocument/2006/customXml" ds:itemID="{3D9A77C6-689D-4E6F-930D-0A6B09D497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ADC50D-D479-4ED4-BB84-F669FF750C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17aef0-ee18-43df-8fb6-a8e286a8ac2b"/>
    <ds:schemaRef ds:uri="0492cccb-6647-486e-854d-ea79f74918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Matriz de Riesgos</vt:lpstr>
      <vt:lpstr>Resumen Ejecutivo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Luis Felipe Sepulveda Vargas</cp:lastModifiedBy>
  <cp:revision/>
  <dcterms:created xsi:type="dcterms:W3CDTF">2026-04-12T17:27:42Z</dcterms:created>
  <dcterms:modified xsi:type="dcterms:W3CDTF">2026-06-16T15:43:42Z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0x01010009D7B0C64E77F64B88D164F77CD540CE</vt:lpwstr>
  </property>
</Properties>
</file>